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3.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drawings/drawing4.xml" ContentType="application/vnd.openxmlformats-officedocument.drawing+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drawings/drawing5.xml" ContentType="application/vnd.openxmlformats-officedocument.drawing+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drawings/drawing6.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228"/>
  <workbookPr codeName="ThisWorkbook" defaultThemeVersion="124226"/>
  <mc:AlternateContent xmlns:mc="http://schemas.openxmlformats.org/markup-compatibility/2006">
    <mc:Choice Requires="x15">
      <x15ac:absPath xmlns:x15ac="http://schemas.microsoft.com/office/spreadsheetml/2010/11/ac" url="C:\Users\robma\OneDrive\Documents\CDC\Projects\GIZ LEPT\Phase II\Tools\LECA\English\"/>
    </mc:Choice>
  </mc:AlternateContent>
  <xr:revisionPtr revIDLastSave="528" documentId="8_{D4DAA8E8-DCBE-4389-ACD3-376974208310}" xr6:coauthVersionLast="45" xr6:coauthVersionMax="45" xr10:uidLastSave="{2754CD19-B4EC-4A57-B3FD-76F31371EB9E}"/>
  <workbookProtection workbookPassword="CF7A" lockStructure="1"/>
  <bookViews>
    <workbookView xWindow="-108" yWindow="-108" windowWidth="23256" windowHeight="12576" xr2:uid="{00000000-000D-0000-FFFF-FFFF00000000}"/>
  </bookViews>
  <sheets>
    <sheet name="Introduction" sheetId="13" r:id="rId1"/>
    <sheet name="A. Law Enforcement Patrols" sheetId="1" r:id="rId2"/>
    <sheet name="B. Law Enforcement Management" sheetId="5" r:id="rId3"/>
    <sheet name="C. Intelligence &amp; Investigation" sheetId="6" r:id="rId4"/>
    <sheet name="D. Stakeholder Participation" sheetId="7" r:id="rId5"/>
    <sheet name="Dashboard" sheetId="10" r:id="rId6"/>
    <sheet name="Radar Charts" sheetId="12" r:id="rId7"/>
    <sheet name="MIKE Data Export" sheetId="11" state="hidden" r:id="rId8"/>
    <sheet name="Codes" sheetId="8" state="hidden" r:id="rId9"/>
  </sheets>
  <definedNames>
    <definedName name="Comm_engagement">INDIRECT(Dashboard!#REF!)</definedName>
    <definedName name="Comm_part_overall">INDIRECT(Dashboard!#REF!)</definedName>
    <definedName name="Community_incentives">INDIRECT(Dashboard!#REF!)</definedName>
    <definedName name="Evidence_handling">INDIRECT(Dashboard!#REF!)</definedName>
    <definedName name="HWC">INDIRECT(Dashboard!#REF!)</definedName>
    <definedName name="Intel_collection">INDIRECT(Dashboard!#REF!)</definedName>
    <definedName name="Intel_info_mgmt">INDIRECT(Dashboard!#REF!)</definedName>
    <definedName name="Intel_invest_overall">INDIRECT(Dashboard!#REF!)</definedName>
    <definedName name="Job_satisfaction">INDIRECT(Dashboard!#REF!)</definedName>
    <definedName name="LE_managers">INDIRECT(Dashboard!#REF!)</definedName>
    <definedName name="LE_mgmt">INDIRECT(Dashboard!#REF!)</definedName>
    <definedName name="LE_operations">INDIRECT(Dashboard!#REF!)</definedName>
    <definedName name="LE_patrols">INDIRECT(Dashboard!#REF!)</definedName>
    <definedName name="LE_surveillance">INDIRECT(Dashboard!#REF!)</definedName>
    <definedName name="LE_systems">INDIRECT(Dashboard!#REF!)</definedName>
    <definedName name="LEM">INDIRECT(Dashboard!#REF!)</definedName>
    <definedName name="PA_comm_coop">INDIRECT(Dashboard!#REF!)</definedName>
    <definedName name="PA_role_prosecution">INDIRECT(Dashboard!#REF!)</definedName>
    <definedName name="Patrol_aptitude">INDIRECT(Dashboard!#REF!)</definedName>
    <definedName name="Patrol_effort">INDIRECT(Dashboard!#REF!)</definedName>
    <definedName name="Patrol_outfitting">INDIRECT(Dashboard!#REF!)</definedName>
    <definedName name="Patrol_standards">INDIRECT(Dashboard!#REF!)</definedName>
    <definedName name="_xlnm.Print_Area" localSheetId="1">'A. Law Enforcement Patrols'!$B$1:$H$21</definedName>
    <definedName name="_xlnm.Print_Area" localSheetId="2">'B. Law Enforcement Management'!$B$1:$H$19</definedName>
    <definedName name="_xlnm.Print_Area" localSheetId="3">'C. Intelligence &amp; Investigation'!$B$1:$H$17</definedName>
    <definedName name="_xlnm.Print_Area" localSheetId="4">'D. Stakeholder Participation'!$B$1:$H$9</definedName>
    <definedName name="_xlnm.Print_Area" localSheetId="5">Dashboard!$B$1:$F$20</definedName>
    <definedName name="_xlnm.Print_Area" localSheetId="6">'Radar Charts'!$A$2:$F$40</definedName>
    <definedName name="Rating">Codes!$A$1:$A$4</definedName>
    <definedName name="Specialised_intel_res">INDIRECT(Dashboard!#REF!)</definedName>
  </definedNames>
  <calcPr calcId="191029"/>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12" i="7" l="1"/>
  <c r="G53" i="12"/>
  <c r="I10" i="7"/>
  <c r="G52" i="12"/>
  <c r="I7" i="7"/>
  <c r="G51" i="12"/>
  <c r="I4" i="7"/>
  <c r="I6" i="7"/>
  <c r="G50" i="12"/>
  <c r="I4" i="6"/>
  <c r="I5" i="6"/>
  <c r="I6" i="6"/>
  <c r="I7" i="6"/>
  <c r="H7" i="10"/>
  <c r="I4" i="1"/>
  <c r="I5" i="1"/>
  <c r="I6" i="1"/>
  <c r="D7" i="10"/>
  <c r="F7" i="10"/>
  <c r="F53" i="12"/>
  <c r="F52" i="12"/>
  <c r="F51" i="12"/>
  <c r="I5" i="7"/>
  <c r="I9" i="7"/>
  <c r="I11" i="7"/>
  <c r="I14" i="7"/>
  <c r="H19" i="10"/>
  <c r="H18" i="10"/>
  <c r="H17" i="10"/>
  <c r="H16" i="10"/>
  <c r="H15" i="10"/>
  <c r="F18" i="10"/>
  <c r="F17" i="10"/>
  <c r="F16" i="10"/>
  <c r="G19" i="10"/>
  <c r="G18" i="10"/>
  <c r="G17" i="10"/>
  <c r="G16" i="10"/>
  <c r="G15" i="10"/>
  <c r="I8" i="6"/>
  <c r="I9" i="6"/>
  <c r="I10" i="6"/>
  <c r="I11" i="6"/>
  <c r="I12" i="6"/>
  <c r="I13" i="6"/>
  <c r="I14" i="6"/>
  <c r="I15" i="6"/>
  <c r="I16" i="6"/>
  <c r="I17" i="6"/>
  <c r="H12" i="10"/>
  <c r="G12" i="10"/>
  <c r="H11" i="10"/>
  <c r="G11" i="10"/>
  <c r="H10" i="10"/>
  <c r="G10" i="10"/>
  <c r="H9" i="10"/>
  <c r="G9" i="10"/>
  <c r="H8" i="10"/>
  <c r="G8" i="10"/>
  <c r="G7" i="10"/>
  <c r="I4" i="5"/>
  <c r="I5" i="5"/>
  <c r="I6" i="5"/>
  <c r="D20" i="10"/>
  <c r="C20" i="10"/>
  <c r="I18" i="5"/>
  <c r="D19" i="10"/>
  <c r="C19" i="10"/>
  <c r="I16" i="5"/>
  <c r="D18" i="10"/>
  <c r="C18" i="10"/>
  <c r="I11" i="5"/>
  <c r="D17" i="10"/>
  <c r="C17" i="10"/>
  <c r="I7" i="5"/>
  <c r="D16" i="10"/>
  <c r="C16" i="10"/>
  <c r="D15" i="10"/>
  <c r="C15" i="10"/>
  <c r="I7" i="1"/>
  <c r="I8" i="1"/>
  <c r="I9" i="1"/>
  <c r="I10" i="1"/>
  <c r="I11" i="1"/>
  <c r="I12" i="1"/>
  <c r="I13" i="1"/>
  <c r="I14" i="1"/>
  <c r="I15" i="1"/>
  <c r="I16" i="1"/>
  <c r="I17" i="1"/>
  <c r="I18" i="1"/>
  <c r="I19" i="1"/>
  <c r="I20" i="1"/>
  <c r="I21" i="1"/>
  <c r="D12" i="10"/>
  <c r="C12" i="10"/>
  <c r="D11" i="10"/>
  <c r="C11" i="10"/>
  <c r="D10" i="10"/>
  <c r="C10" i="10"/>
  <c r="D9" i="10"/>
  <c r="C9" i="10"/>
  <c r="D8" i="10"/>
  <c r="C8" i="10"/>
  <c r="C7" i="10"/>
  <c r="C4" i="10"/>
  <c r="C5" i="12"/>
  <c r="C3" i="10"/>
  <c r="C4" i="12"/>
  <c r="I17" i="5"/>
  <c r="G20" i="10"/>
  <c r="I8" i="5"/>
  <c r="I9" i="5"/>
  <c r="I10" i="5"/>
  <c r="I12" i="5"/>
  <c r="I13" i="5"/>
  <c r="I14" i="5"/>
  <c r="I15" i="5"/>
  <c r="I19" i="5"/>
  <c r="I29" i="11"/>
  <c r="I30" i="11"/>
  <c r="I31" i="11"/>
  <c r="H26" i="11"/>
  <c r="H27" i="11"/>
  <c r="H28" i="11"/>
  <c r="H29" i="11"/>
  <c r="H30" i="11"/>
  <c r="H31" i="11"/>
  <c r="H32" i="11"/>
  <c r="H33" i="11"/>
  <c r="H34" i="11"/>
  <c r="H35" i="11"/>
  <c r="G29" i="11"/>
  <c r="G30" i="11"/>
  <c r="G31" i="11"/>
  <c r="G32" i="11"/>
  <c r="G33" i="11"/>
  <c r="G34" i="11"/>
  <c r="G35" i="11"/>
  <c r="B53" i="12"/>
  <c r="B52" i="12"/>
  <c r="B18" i="10"/>
  <c r="B17" i="10"/>
  <c r="D53" i="12"/>
  <c r="D5" i="11"/>
  <c r="D6" i="11"/>
  <c r="D7" i="11"/>
  <c r="D8" i="11"/>
  <c r="D9" i="11"/>
  <c r="D10" i="11"/>
  <c r="D11" i="11"/>
  <c r="D12" i="11"/>
  <c r="D13" i="11"/>
  <c r="D14" i="11"/>
  <c r="D15" i="11"/>
  <c r="D16" i="11"/>
  <c r="D17" i="11"/>
  <c r="D18" i="11"/>
  <c r="D19" i="11"/>
  <c r="D20" i="11"/>
  <c r="D21" i="11"/>
  <c r="D22" i="11"/>
  <c r="D23" i="11"/>
  <c r="D24" i="11"/>
  <c r="D25" i="11"/>
  <c r="D26" i="11"/>
  <c r="D27" i="11"/>
  <c r="D28" i="11"/>
  <c r="D29" i="11"/>
  <c r="D30" i="11"/>
  <c r="D31" i="11"/>
  <c r="D32" i="11"/>
  <c r="D33" i="11"/>
  <c r="D34" i="11"/>
  <c r="D35" i="11"/>
  <c r="D36" i="11"/>
  <c r="D37" i="11"/>
  <c r="D38" i="11"/>
  <c r="D39" i="11"/>
  <c r="D40" i="11"/>
  <c r="D41" i="11"/>
  <c r="D42" i="11"/>
  <c r="D43" i="11"/>
  <c r="D44" i="11"/>
  <c r="D45" i="11"/>
  <c r="D46" i="11"/>
  <c r="D47" i="11"/>
  <c r="D48" i="11"/>
  <c r="D49" i="11"/>
  <c r="D50" i="11"/>
  <c r="D51" i="11"/>
  <c r="D52" i="11"/>
  <c r="D53" i="11"/>
  <c r="D54" i="11"/>
  <c r="D55" i="11"/>
  <c r="D56" i="11"/>
  <c r="D57" i="11"/>
  <c r="D58" i="11"/>
  <c r="D4" i="11"/>
  <c r="C5" i="11"/>
  <c r="C6" i="11"/>
  <c r="C7" i="11"/>
  <c r="C8" i="11"/>
  <c r="C9" i="11"/>
  <c r="C10" i="11"/>
  <c r="C11" i="11"/>
  <c r="C12" i="11"/>
  <c r="C13" i="11"/>
  <c r="C14" i="11"/>
  <c r="C15" i="11"/>
  <c r="C16" i="11"/>
  <c r="C17" i="11"/>
  <c r="C18" i="11"/>
  <c r="C19" i="11"/>
  <c r="C20" i="11"/>
  <c r="C21" i="11"/>
  <c r="C22" i="11"/>
  <c r="C23" i="11"/>
  <c r="C24" i="11"/>
  <c r="C25" i="11"/>
  <c r="C26" i="11"/>
  <c r="C27" i="11"/>
  <c r="C28" i="11"/>
  <c r="C29" i="11"/>
  <c r="C30" i="11"/>
  <c r="C31" i="11"/>
  <c r="C32" i="11"/>
  <c r="C33" i="11"/>
  <c r="C34" i="11"/>
  <c r="C35" i="11"/>
  <c r="C36" i="11"/>
  <c r="C37" i="11"/>
  <c r="C38" i="11"/>
  <c r="C39" i="11"/>
  <c r="C40" i="11"/>
  <c r="C41" i="11"/>
  <c r="C42" i="11"/>
  <c r="C43" i="11"/>
  <c r="C44" i="11"/>
  <c r="C45" i="11"/>
  <c r="C46" i="11"/>
  <c r="C47" i="11"/>
  <c r="C48" i="11"/>
  <c r="C49" i="11"/>
  <c r="C50" i="11"/>
  <c r="C51" i="11"/>
  <c r="C52" i="11"/>
  <c r="C53" i="11"/>
  <c r="C54" i="11"/>
  <c r="C55" i="11"/>
  <c r="C56" i="11"/>
  <c r="C57" i="11"/>
  <c r="C58" i="11"/>
  <c r="C4" i="11"/>
  <c r="B5" i="11"/>
  <c r="B6" i="11"/>
  <c r="B7" i="11"/>
  <c r="B8" i="11"/>
  <c r="B9" i="11"/>
  <c r="B10" i="11"/>
  <c r="B11" i="11"/>
  <c r="B12" i="11"/>
  <c r="B13" i="11"/>
  <c r="B14" i="11"/>
  <c r="B15" i="11"/>
  <c r="B16" i="11"/>
  <c r="B17" i="11"/>
  <c r="B18" i="11"/>
  <c r="B19" i="11"/>
  <c r="B20" i="11"/>
  <c r="B21" i="11"/>
  <c r="B22" i="11"/>
  <c r="B23" i="11"/>
  <c r="B24" i="11"/>
  <c r="B25" i="11"/>
  <c r="B26" i="11"/>
  <c r="B27" i="11"/>
  <c r="B28" i="11"/>
  <c r="B29" i="11"/>
  <c r="B30" i="11"/>
  <c r="B31" i="11"/>
  <c r="B32" i="11"/>
  <c r="B33" i="11"/>
  <c r="B34" i="11"/>
  <c r="B35" i="11"/>
  <c r="B36" i="11"/>
  <c r="B37" i="11"/>
  <c r="B38" i="11"/>
  <c r="B39" i="11"/>
  <c r="B40" i="11"/>
  <c r="B41" i="11"/>
  <c r="B42" i="11"/>
  <c r="B43" i="11"/>
  <c r="B44" i="11"/>
  <c r="B45" i="11"/>
  <c r="B46" i="11"/>
  <c r="B47" i="11"/>
  <c r="B48" i="11"/>
  <c r="B49" i="11"/>
  <c r="B50" i="11"/>
  <c r="B51" i="11"/>
  <c r="B52" i="11"/>
  <c r="B53" i="11"/>
  <c r="B54" i="11"/>
  <c r="B55" i="11"/>
  <c r="B56" i="11"/>
  <c r="B57" i="11"/>
  <c r="B58" i="11"/>
  <c r="B4" i="11"/>
  <c r="A5" i="11"/>
  <c r="A6" i="11"/>
  <c r="A7" i="11"/>
  <c r="A8" i="11"/>
  <c r="A9" i="11"/>
  <c r="A10" i="11"/>
  <c r="A11" i="11"/>
  <c r="A12" i="11"/>
  <c r="A13" i="11"/>
  <c r="A14" i="11"/>
  <c r="A15" i="11"/>
  <c r="A16" i="11"/>
  <c r="A17" i="11"/>
  <c r="A18" i="11"/>
  <c r="A19" i="11"/>
  <c r="A20" i="11"/>
  <c r="A21" i="11"/>
  <c r="A22" i="11"/>
  <c r="A23" i="11"/>
  <c r="A24" i="11"/>
  <c r="A25" i="11"/>
  <c r="A26" i="11"/>
  <c r="A27" i="11"/>
  <c r="A28" i="11"/>
  <c r="A29" i="11"/>
  <c r="A30" i="11"/>
  <c r="A31" i="11"/>
  <c r="A32" i="11"/>
  <c r="A33" i="11"/>
  <c r="A34" i="11"/>
  <c r="A35" i="11"/>
  <c r="A36" i="11"/>
  <c r="A37" i="11"/>
  <c r="A38" i="11"/>
  <c r="A39" i="11"/>
  <c r="A40" i="11"/>
  <c r="A41" i="11"/>
  <c r="A42" i="11"/>
  <c r="A43" i="11"/>
  <c r="A44" i="11"/>
  <c r="A45" i="11"/>
  <c r="A46" i="11"/>
  <c r="A47" i="11"/>
  <c r="A48" i="11"/>
  <c r="A49" i="11"/>
  <c r="A50" i="11"/>
  <c r="A51" i="11"/>
  <c r="A52" i="11"/>
  <c r="A53" i="11"/>
  <c r="A54" i="11"/>
  <c r="A55" i="11"/>
  <c r="A56" i="11"/>
  <c r="A57" i="11"/>
  <c r="A58" i="11"/>
  <c r="A4" i="11"/>
  <c r="H53" i="11"/>
  <c r="H54" i="11"/>
  <c r="H55" i="11"/>
  <c r="H56" i="11"/>
  <c r="H57" i="11"/>
  <c r="H58" i="11"/>
  <c r="H52" i="11"/>
  <c r="H39" i="11"/>
  <c r="H40" i="11"/>
  <c r="H41" i="11"/>
  <c r="H42" i="11"/>
  <c r="H43" i="11"/>
  <c r="H44" i="11"/>
  <c r="H45" i="11"/>
  <c r="H46" i="11"/>
  <c r="H47" i="11"/>
  <c r="H48" i="11"/>
  <c r="H49" i="11"/>
  <c r="H50" i="11"/>
  <c r="H51" i="11"/>
  <c r="H38" i="11"/>
  <c r="H23" i="11"/>
  <c r="H24" i="11"/>
  <c r="H25" i="11"/>
  <c r="H36" i="11"/>
  <c r="H37" i="11"/>
  <c r="H22" i="11"/>
  <c r="H5" i="11"/>
  <c r="H6" i="11"/>
  <c r="H7" i="11"/>
  <c r="H8" i="11"/>
  <c r="H9" i="11"/>
  <c r="H10" i="11"/>
  <c r="H11" i="11"/>
  <c r="H12" i="11"/>
  <c r="H13" i="11"/>
  <c r="H14" i="11"/>
  <c r="H15" i="11"/>
  <c r="H16" i="11"/>
  <c r="H17" i="11"/>
  <c r="H18" i="11"/>
  <c r="H19" i="11"/>
  <c r="H20" i="11"/>
  <c r="H21" i="11"/>
  <c r="H4" i="11"/>
  <c r="I58" i="11"/>
  <c r="G58" i="11"/>
  <c r="I57" i="11"/>
  <c r="G57" i="11"/>
  <c r="I56" i="11"/>
  <c r="G56" i="11"/>
  <c r="I55" i="11"/>
  <c r="G55" i="11"/>
  <c r="I54" i="11"/>
  <c r="G54" i="11"/>
  <c r="I53" i="11"/>
  <c r="G53" i="11"/>
  <c r="I52" i="11"/>
  <c r="G52" i="11"/>
  <c r="I51" i="11"/>
  <c r="G51" i="11"/>
  <c r="I50" i="11"/>
  <c r="G50" i="11"/>
  <c r="I49" i="11"/>
  <c r="G49" i="11"/>
  <c r="I48" i="11"/>
  <c r="G48" i="11"/>
  <c r="I47" i="11"/>
  <c r="G47" i="11"/>
  <c r="I46" i="11"/>
  <c r="G46" i="11"/>
  <c r="I45" i="11"/>
  <c r="G45" i="11"/>
  <c r="I44" i="11"/>
  <c r="G44" i="11"/>
  <c r="I43" i="11"/>
  <c r="G43" i="11"/>
  <c r="I42" i="11"/>
  <c r="G42" i="11"/>
  <c r="I41" i="11"/>
  <c r="G41" i="11"/>
  <c r="I40" i="11"/>
  <c r="G40" i="11"/>
  <c r="I39" i="11"/>
  <c r="G39" i="11"/>
  <c r="I38" i="11"/>
  <c r="G38" i="11"/>
  <c r="I37" i="11"/>
  <c r="G37" i="11"/>
  <c r="I36" i="11"/>
  <c r="G36" i="11"/>
  <c r="I35" i="11"/>
  <c r="I34" i="11"/>
  <c r="I33" i="11"/>
  <c r="I32" i="11"/>
  <c r="I28" i="11"/>
  <c r="G28" i="11"/>
  <c r="I27" i="11"/>
  <c r="G27" i="11"/>
  <c r="I26" i="11"/>
  <c r="G26" i="11"/>
  <c r="I25" i="11"/>
  <c r="G25" i="11"/>
  <c r="I24" i="11"/>
  <c r="G24" i="11"/>
  <c r="I23" i="11"/>
  <c r="G23" i="11"/>
  <c r="I22" i="11"/>
  <c r="G22" i="11"/>
  <c r="I21" i="11"/>
  <c r="G21" i="11"/>
  <c r="I20" i="11"/>
  <c r="G20" i="11"/>
  <c r="I19" i="11"/>
  <c r="G19" i="11"/>
  <c r="I18" i="11"/>
  <c r="G18" i="11"/>
  <c r="I17" i="11"/>
  <c r="G17" i="11"/>
  <c r="I16" i="11"/>
  <c r="G16" i="11"/>
  <c r="I15" i="11"/>
  <c r="G15" i="11"/>
  <c r="I14" i="11"/>
  <c r="G14" i="11"/>
  <c r="I13" i="11"/>
  <c r="G13" i="11"/>
  <c r="I12" i="11"/>
  <c r="G12" i="11"/>
  <c r="I11" i="11"/>
  <c r="G11" i="11"/>
  <c r="I10" i="11"/>
  <c r="G10" i="11"/>
  <c r="I9" i="11"/>
  <c r="G9" i="11"/>
  <c r="I8" i="11"/>
  <c r="G8" i="11"/>
  <c r="I7" i="11"/>
  <c r="G7" i="11"/>
  <c r="I6" i="11"/>
  <c r="G6" i="11"/>
  <c r="I5" i="11"/>
  <c r="G5" i="11"/>
  <c r="I4" i="11"/>
  <c r="G4" i="11"/>
  <c r="G3" i="11"/>
  <c r="F3" i="11"/>
  <c r="J58" i="11"/>
  <c r="J55" i="11"/>
  <c r="J53" i="11"/>
  <c r="J52" i="11"/>
  <c r="J51" i="11"/>
  <c r="J50" i="11"/>
  <c r="G47" i="12"/>
  <c r="J48" i="11"/>
  <c r="J46" i="11"/>
  <c r="J45" i="11"/>
  <c r="J44" i="11"/>
  <c r="J43" i="11"/>
  <c r="J41" i="11"/>
  <c r="J40" i="11"/>
  <c r="J39" i="11"/>
  <c r="J37" i="11"/>
  <c r="J36" i="11"/>
  <c r="J35" i="11"/>
  <c r="J34" i="11"/>
  <c r="J33" i="11"/>
  <c r="J32" i="11"/>
  <c r="D52" i="12"/>
  <c r="J30" i="11"/>
  <c r="J29" i="11"/>
  <c r="J28" i="11"/>
  <c r="J27" i="11"/>
  <c r="J26" i="11"/>
  <c r="J25" i="11"/>
  <c r="J23" i="11"/>
  <c r="J22" i="11"/>
  <c r="J21" i="11"/>
  <c r="J20" i="11"/>
  <c r="J19" i="11"/>
  <c r="J18" i="11"/>
  <c r="D46" i="12"/>
  <c r="J16" i="11"/>
  <c r="J15" i="11"/>
  <c r="J14" i="11"/>
  <c r="J13" i="11"/>
  <c r="J12" i="11"/>
  <c r="J11" i="11"/>
  <c r="J10" i="11"/>
  <c r="J9" i="11"/>
  <c r="J8" i="11"/>
  <c r="J7" i="11"/>
  <c r="J6" i="11"/>
  <c r="J5" i="11"/>
  <c r="B54" i="12"/>
  <c r="B51" i="12"/>
  <c r="F50" i="12"/>
  <c r="B50" i="12"/>
  <c r="F47" i="12"/>
  <c r="B47" i="12"/>
  <c r="F46" i="12"/>
  <c r="B46" i="12"/>
  <c r="F45" i="12"/>
  <c r="B45" i="12"/>
  <c r="F44" i="12"/>
  <c r="B44" i="12"/>
  <c r="F43" i="12"/>
  <c r="B43" i="12"/>
  <c r="B19" i="10"/>
  <c r="B16" i="10"/>
  <c r="F15" i="10"/>
  <c r="B15" i="10"/>
  <c r="F11" i="10"/>
  <c r="B11" i="10"/>
  <c r="F10" i="10"/>
  <c r="B10" i="10"/>
  <c r="F9" i="10"/>
  <c r="B9" i="10"/>
  <c r="F8" i="10"/>
  <c r="B8" i="10"/>
  <c r="B7" i="10"/>
  <c r="G46" i="12"/>
  <c r="J24" i="11"/>
  <c r="J54" i="11"/>
  <c r="J38" i="11"/>
  <c r="G44" i="12"/>
  <c r="G43" i="12"/>
  <c r="J42" i="11"/>
  <c r="J31" i="11"/>
  <c r="J57" i="11"/>
  <c r="D44" i="12"/>
  <c r="D51" i="12"/>
  <c r="J49" i="11"/>
  <c r="J56" i="11"/>
  <c r="J47" i="11"/>
  <c r="D54" i="12"/>
  <c r="D50" i="12"/>
  <c r="J4" i="11"/>
  <c r="D43" i="12"/>
  <c r="J17" i="11"/>
  <c r="D45" i="12"/>
  <c r="G45" i="12"/>
  <c r="D47" i="12"/>
</calcChain>
</file>

<file path=xl/sharedStrings.xml><?xml version="1.0" encoding="utf-8"?>
<sst xmlns="http://schemas.openxmlformats.org/spreadsheetml/2006/main" count="340" uniqueCount="201">
  <si>
    <t>Patrol staff aptitude and skills</t>
  </si>
  <si>
    <t>Aspect</t>
  </si>
  <si>
    <t>Patrol outfitting</t>
  </si>
  <si>
    <t>Comments</t>
  </si>
  <si>
    <t>Management Need</t>
  </si>
  <si>
    <t>Patrol effort</t>
  </si>
  <si>
    <t>Patrol staff standards</t>
  </si>
  <si>
    <t>Job satisfaction</t>
  </si>
  <si>
    <t>Community incentives</t>
  </si>
  <si>
    <t>Intelligence information management</t>
  </si>
  <si>
    <t>Current Status</t>
  </si>
  <si>
    <t>Status</t>
  </si>
  <si>
    <t>• No. of patrol days per month
      • (Target: 15 patrol days p.m.)</t>
  </si>
  <si>
    <t>• Reliability of stores system and personnel</t>
  </si>
  <si>
    <t>SITE NAME:</t>
  </si>
  <si>
    <t>DATE OF ASSESSMENT:</t>
  </si>
  <si>
    <t>Intelligence &amp; Investigations Overall</t>
  </si>
  <si>
    <t xml:space="preserve">Management Need </t>
  </si>
  <si>
    <t>INTELLIGENCE &amp; INVESTIGATIONS</t>
  </si>
  <si>
    <t>COMMUNITY PARTICIPATION</t>
  </si>
  <si>
    <t>Human-wildlife conflict</t>
  </si>
  <si>
    <t>LAW ENFORCEMENT CAPACITY ASSESSMENT DASHBOARD</t>
  </si>
  <si>
    <t>Criteria
(Things to consider in assessing capacity and performance)</t>
  </si>
  <si>
    <t>Specialised Intelligence &amp; Investigations resources</t>
  </si>
  <si>
    <t>Intelligence information collection</t>
  </si>
  <si>
    <t>PA's role in wildlife crime prosecution</t>
  </si>
  <si>
    <t>Evidence handling and management</t>
  </si>
  <si>
    <t>PA-community cooperation</t>
  </si>
  <si>
    <t>• Dedicated Intelligence &amp; Investigations Unit in place
• I&amp;I staff number compared to scale of the PA's wildlife crime problem
• Location of I&amp;I staff - e.g. at PA HQ as well as in neighbouring population centres
• Adequacy of Intelligence and investigations SOPs</t>
  </si>
  <si>
    <t>• Availability of appropriate and sufficient transport for I&amp;I staff, e.g. motorbikes
• Availability of appropriate equipment for I&amp;I staff, e.g. cameras and recording devices
• Adequacy of petty cash fund for I&amp;I staff incidental operational expenses</t>
  </si>
  <si>
    <t>• Formal inter-agency intelligence information exchange mechanisms in place
• Adequacy of inter-agency intelligence information exchange</t>
  </si>
  <si>
    <t>• Informer network in place
• Adequacy of informer network guidelines and procedures
• Extent and diversity of informer network
• Track record of informer network in producing reliable intelligence</t>
  </si>
  <si>
    <t>• Availability of flexible funds for informer rewards
• Adequacy of reward funds available
• Formal yet confidential results-based reward payment system in place</t>
  </si>
  <si>
    <t>• Basic intelligence information database (e.g. Microsoft Excel) in place
• Specialised intelligence database, e.g. IBM i2 or Online Intelligence in place
• Availability of trained data analysts to manage and interpret intelligence information</t>
  </si>
  <si>
    <t>• Direct links between intelligence officers and PA senior managers in place to ensure that intelligence information is responded to
• Capacity of managers to understand and use intelligence information
• Use of procedures to enhance understanding and use of intelligence information, e.g. threat response codes and visual data presentation</t>
  </si>
  <si>
    <t>• Availability of detailed SOPs for the collection and processing of crime scene evidence
• Level of compliance with evidence procedures, e.g. use of evidence bags and evidence photographs
• Use of evidence inventory to record all crime scene evidence
• Availability of wildlife crime investigators trained in and regularly applying specialised forensic techniques such as DNA analysis</t>
  </si>
  <si>
    <t xml:space="preserve">• Extent of collaboration between PA wildlife crime investigators and prosecutors in wildlife crime investigations
• Adequacy of PA investigators' training in crime scene management 
• Adequacy of PA rangers'/scouts' training in securing crime scenes and basic evidence collection procedures
</t>
  </si>
  <si>
    <t>• Use of electronic information, e.g. mobile phones confiscated from poachers
• Availability of specialised equipment for analysing electronic information
• Adequacy of intelligence staff specialised training in the collection and analysis of electronic information
• Legal restrictions on use of electronic data understood and resolved</t>
  </si>
  <si>
    <t>• Adequacy of PA investigations staff training in case report preparation and arrest procedures
• Extent of collaboration between PA investigations staff and police in wildlife crime case preparations and arrests
• Frequency of wildlife crime cases being rejected in court due to inadequate documentation</t>
  </si>
  <si>
    <t>• Extent of collaboration between PA investigations staff, prosecutors and judiciary in bringing wildlife crime cases to court
• Adequacy of PA staff and/or prosecutors' understanding of the full range of legislation that can be applied to wildlife crimes
• Access to specialist wildlife crime prosecutors or units by the wildlife agency</t>
  </si>
  <si>
    <t>• Extent to which PA investigations staff routinely track progress of wildlife crime cases through court
• Use of a centralised system for monitoring the progress of wildlife crimes and prosecution success rates
• Effectiveness of systems for monitoring wildlife crime offenders and identifying repeat offenders</t>
  </si>
  <si>
    <t>• Proportion of the site regularly covered by patrols in last year
• Extent of key poaching hotspots that are not adequately covered by patrols</t>
  </si>
  <si>
    <t>• Proportion of rangers trained
• Quality of training course
• Extent to which basic training has been carried out in the field</t>
  </si>
  <si>
    <t>• Extent to which in-service training is routinely provided on-site
• Extent to which off-site in-service/refresher training is provided
• Extent to which specialised training opportunities are provided (e.g. wildlife crime scene handling, forensics, arrest procedures and interrogation)</t>
  </si>
  <si>
    <t>• Length of experience
• Extent to which they have received specialised training
• Adequacy of incentives/motivation provided</t>
  </si>
  <si>
    <t>• Proportion of rangers equipped
• Completeness of equipment (uniforms, boots, backpack, raingear)
• Status of equipment</t>
  </si>
  <si>
    <t>• Proportion of ranger units equipped
• Completeness of equipment (tents, sleeping bags, sleeping mats)
• Status of equipment</t>
  </si>
  <si>
    <t>• Adequacy of ration supply
• Frequency of ration supply</t>
  </si>
  <si>
    <t>• Proportion of patrols with functional radio equipment
• Extent to which communication protocols are effectively used
• Availability of working batteries</t>
  </si>
  <si>
    <t>• Regulations permitting patrol staff to carry arms are in place
• Extent to which patrols are accompanied by other armed services
• Proportion of patrols that have adequate firearms
• Proportion of patrols that have adequate ammunition</t>
  </si>
  <si>
    <t>• Availability of specialised patrol gear, e.g. GPS, binoculars, cameras, handcuffs
• Availability of spare batteries or portable solar chargers</t>
  </si>
  <si>
    <t>• Formal performance evaluation system in place
• Effectiveness and regularity of performance evaluations
• Extent to which other patrol staff assessment methods are used, e.g. through patrol debriefings or in-service training events</t>
  </si>
  <si>
    <t>• Extent to which disciplinary procedures are used when required
• Availability of extreme disciplinary measures when necessary, e.g. staff dismissal</t>
  </si>
  <si>
    <t>• Formal patrol staff incentive scheme in place
• Availability and use of collective rewards for high performing patrols
• Extent to which Job diversity is provided (e.g. rotation between stations)</t>
  </si>
  <si>
    <t>• Practicality and robustness of LEM data collection procedures
• Capacity of trained patrol staff to collect LEM data 
• Availability of operational LEM support tools, e.g. GPS or trimbles
• Availability of operational LEM data storage and analysis systems, e.g. SMART or MIST
• Availability of trained LEM data entry and analysis staff</t>
  </si>
  <si>
    <t>• Issuing of formal patrol staff job descriptions
• Extent to which patrol staff understand their job descriptions
• Formal patrol staff code of conduct in place
• Patrol staff awareness of the code of conduct</t>
  </si>
  <si>
    <t>LAW ENFORCEMENT PATROLS</t>
  </si>
  <si>
    <t>LAW ENFORCEMENT MANAGEMENT</t>
  </si>
  <si>
    <t>Law Enforcement Patrols Overall</t>
  </si>
  <si>
    <t>Law Enforcement Management Overall</t>
  </si>
  <si>
    <t>Community engagement in site protection</t>
  </si>
  <si>
    <t>• Length of experience in the PA concerned
• Length of experience in other PAs
• Extent to which law enforcement managers have undergone formal management training</t>
  </si>
  <si>
    <t>• Degree of authority and responsibility allocated to law enforcement managers by their organisation
• Attractiveness of benefits package and living conditions</t>
  </si>
  <si>
    <t>• Current PA general management plan that addresses the site's law enforcement aspects in place
• Other law enforcement strategies, for the site or the PA system, in place
• Adequacy of law enforcement strategies review process to take account of changing circumstances and needs</t>
  </si>
  <si>
    <t>• Use of diverse law enforcement tactics adapted to site needs, and a clear understanding of their respective contributions to law enforcement operations
• Extent to which patrol tactics are adapted based on effectiveness, emerging threats and outputs of law enforcement monitoring systems</t>
  </si>
  <si>
    <t>• Frequency of interaction between law enforcement managers and ranger patrols, to ensure patrol realities are incorporated into law enforcement strategies and tactics
• Frequency of patrol briefings and debriefings</t>
  </si>
  <si>
    <t xml:space="preserve">• Dedicated law enforcement control room in place
• Adequacy of control room key features, including reliable and secure communications, clearly defined SOPs, maps, and incident book
• Extent of interaction between control room and senior staff with decision-making power </t>
  </si>
  <si>
    <t>• Accessibility of key law enforcement hotspots
• Seasonal inaccessibility of PA sections
• Availability of adequate transport
• Serviceability of transport
• Adequacy of vehicle fuel supplies</t>
  </si>
  <si>
    <t>• Comprehensive and relevant law enforcement standard operating procedures (SOPs) in place
• Availability and awareness of SOPs to all law enforcement staff</t>
  </si>
  <si>
    <t>• Availability of regular, timely and user-friendly LEM reports
• Adequacy of training in LEM report interpretation and application by law enforcement managers
• Extent to which LEM outputs are being included in strategic or tactical law enforcement planning and operations</t>
  </si>
  <si>
    <t>• Appropriateness of I&amp;I staff skills, personalities and commitment for I&amp;I work
• Adequacy of I&amp;I staff training
• If there are no dedicated I&amp;I staff, capacity of other PA law enforcement staff to perform I&amp;I-related tasks</t>
  </si>
  <si>
    <t>• Attractiveness of salary package (e.g. compared to other armed forces etc.)
• Attractiveness of living conditions (e.g. housing, canteen, schooling, etc.)
• Availability of support systems (e.g. life insurance/pensions for bereaved families, legal/psychological support)</t>
  </si>
  <si>
    <t>• Use of a rigorous selection procedure
     • Includes physical testing
     • Includes aptitude testing</t>
  </si>
  <si>
    <t>• Formal mechanisms for coordinating joint operations with other law enforcement agencies in place (e.g. PA security task force)
• Joint inter-agency law enforcement activity plans being implemented
• Degree to which other agencies effectively contribute to the achievement of the PA's law enforcement goals</t>
  </si>
  <si>
    <r>
      <t>• No. of patrol staff available for deployment per km</t>
    </r>
    <r>
      <rPr>
        <vertAlign val="superscript"/>
        <sz val="11"/>
        <color theme="1" tint="0.34998626667073579"/>
        <rFont val="Calibri"/>
        <family val="2"/>
        <scheme val="minor"/>
      </rPr>
      <t xml:space="preserve">2 
</t>
    </r>
    <r>
      <rPr>
        <sz val="11"/>
        <color theme="1" tint="0.34998626667073579"/>
        <rFont val="Calibri"/>
        <family val="2"/>
        <scheme val="minor"/>
      </rPr>
      <t>• Adequacy of patrol staff numbers vs. optimal staff establishment for the PA</t>
    </r>
  </si>
  <si>
    <t>Law enforcement managers</t>
  </si>
  <si>
    <t>Law enforcement operations</t>
  </si>
  <si>
    <t>Law enforcement systems &amp; infrastructure</t>
  </si>
  <si>
    <t>Law enforcement monitoring</t>
  </si>
  <si>
    <t>• Dedicated pilot in place (or other PA staff trained as pilot)
• Availability of appropriate aircraft and other support equipment/ infrastructure
• Adequacy of funds for aircraft operation and maintenance
• Availability of PA staff trained as observers/spotters
• Adequacy of communications system/protocols between aircraft and PA operations
• Availability of a reliable aircraft fuel supply</t>
  </si>
  <si>
    <t>• Dedicated K9 Unit (dogs and handlers) in place
• Adequacy of K9 Unit infrastructure, facilities and equipment
• Adequacy of K9-specific SOPs
• Adequacy of K9 Unit handlers and support staff (number, training and aptitude)
• Availability of appropriate and reliable K9 Unit transport
• Adequacy of funds for K9 Unit operational expenses</t>
  </si>
  <si>
    <t>Law enforcement surveillance methods</t>
  </si>
  <si>
    <t>Status rating</t>
  </si>
  <si>
    <t>LE Pillar</t>
  </si>
  <si>
    <t>LE Capacity Assessment raw data for export</t>
  </si>
  <si>
    <t>Site</t>
  </si>
  <si>
    <t>Date</t>
  </si>
  <si>
    <t>Relevant?</t>
  </si>
  <si>
    <t xml:space="preserve">Status </t>
  </si>
  <si>
    <t>A. Law Enforcement Patrols</t>
  </si>
  <si>
    <t>B. Law Enforcement Management</t>
  </si>
  <si>
    <t>D. Community Participation</t>
  </si>
  <si>
    <t>C. Intelligence &amp; Investigation</t>
  </si>
  <si>
    <t>IsRelevant</t>
  </si>
  <si>
    <t>4: Very Good</t>
  </si>
  <si>
    <t>3: Good</t>
  </si>
  <si>
    <t>2: Fair</t>
  </si>
  <si>
    <t>1: Poor</t>
  </si>
  <si>
    <t>WILDLIFE CRIME INTELLIGENCE &amp; INVESTIGATIONS</t>
  </si>
  <si>
    <t>2. Introduction</t>
  </si>
  <si>
    <t>1. Respondent information (PLEASE COMPLETE)</t>
  </si>
  <si>
    <t>Site name:</t>
  </si>
  <si>
    <t>Date of Assessment:</t>
  </si>
  <si>
    <t>Name of person completing the assessment form:</t>
  </si>
  <si>
    <t>MIKE SITE-LEVEL LAW ENFORCEMENT CAPACITY ASSESSMENT (LECA)</t>
  </si>
  <si>
    <t>LECA DASHBOARD</t>
  </si>
  <si>
    <t>Assessment participants (please list all):</t>
  </si>
  <si>
    <t>Assessment participants</t>
  </si>
  <si>
    <t>Name of person completing the assessment form</t>
  </si>
  <si>
    <t>• Adequacy of staffing of patrol bases and outposts, including leadership
• Adequacy of communications systems in patrol bases and outposts
• Adequacy of number and positioning of patrol bases and outposts relative to law enforcement hotspots
• Adequacy of build quality and state of maintenance of patrol bases and outposts</t>
  </si>
  <si>
    <t>• Dedicated law enforcement managers in place
• Amount of time allocated to law enforcement  by other PA managers</t>
  </si>
  <si>
    <t>Site-level LE stakeholder cooperation</t>
  </si>
  <si>
    <t>Transfrontier cooperation</t>
  </si>
  <si>
    <t>• Extent of community engagement in providing intelligence information following law enforcement incidents
• Formal scheme for engaging communities in intelligence information gathering in place
• Adequacy of mechanisms for rewarding community members for accurate intelligence information</t>
  </si>
  <si>
    <t>• Adequacy of the PA's HWC incident response mechanisms
• Adequacy of the PA's HWC countermeasures, e.g. development of barriers and deterrents
• Effectiveness of the PA's efforts to raise awareness of problem animal issues and support community-led solutions through outreach activities</t>
  </si>
  <si>
    <t>Community role in wildlife crime prevention</t>
  </si>
  <si>
    <t>Community support for conservation</t>
  </si>
  <si>
    <t>STAKEHOLDER PARTICIPATION</t>
  </si>
  <si>
    <t>• Adequacy of formal and informal mechanisms for PA-community communication
• Frequency of PA-community communication 
• Adequacy of community outreach programme staffing and budget</t>
  </si>
  <si>
    <t>• Extent of community involvement in responding to law enforcement incidents
• Formal scheme in place for engaging communities in law enforcement activities
• Adequacy of  community scouts' employment terms and benefits package
• Adequacy of training and equipment (e.g. uniforms) provided to community scouts</t>
  </si>
  <si>
    <t>• Formal mechanisms for coordinating joint operations with other law enforcement agencies in place (e.g. PA security task force)
• Extent to which inter-agency law enforcement initiatives are being implemented
• Extent to which other agencies effectively contribute to the achievement of the PA’s law enforcement goals</t>
  </si>
  <si>
    <t xml:space="preserve">• Extent to which site-level conservation NGOs are involved in supporting law enforcement operations
• Extent to which NGO support is relevant to the achievement of the PA’s law enforcement goals
</t>
  </si>
  <si>
    <t xml:space="preserve">• Protocols in place to facilitate timely sharing of intelligence between TFCA partner agencies
• Cross-border inter-agency wildlife crime intelligence task force in place
• Joint intelligence database in place
• Extent to which cross-border intelligence information is routinely shared
</t>
  </si>
  <si>
    <t>• Extent to which the PA promotes and supports PA-related community businesses, such as tourism services
• Extent to which the PA and its partners employ staff drawn from the neighbouring communities
• Extent to which the PA supports community development initiatives, e.g. conservation-friendly alternative livelihoods</t>
  </si>
  <si>
    <t>• Defined park-community benefit sharing programme in place
• Adequacy and reliability of revenues shared with communities
• Appropriateness of the revenue-sharing  governance mechanisms</t>
  </si>
  <si>
    <t>• Adequacy of systems for planning and coordinating joint/concurrent LE patrols 
• Frequency of joint/concurrent LE patrols
• Cross-border hot pursuit arrangements in place</t>
  </si>
  <si>
    <t xml:space="preserve">• Adequacy of formal and informal mechanisms for cross-border cooperation and communication
• Joint cross-border communications network in place (including shared radio frequencies, communication SOPs, and direct lines of communication between LE control rooms across TFCA)
</t>
  </si>
  <si>
    <t>Stakeholder Participation Overall</t>
  </si>
  <si>
    <t>How thorough is the patrol staff recruitment process? Consider:</t>
  </si>
  <si>
    <t>How adequate is the basic training of patrol staff? Consider:</t>
  </si>
  <si>
    <t>How adequate is patrol staff in-service training? Consider:</t>
  </si>
  <si>
    <t>How adequate are the experience and skills of patrol leaders? Consider:</t>
  </si>
  <si>
    <t>Do patrol staff have adequate basic field equipment? Consider:</t>
  </si>
  <si>
    <t>Do patrols have adequate overnighting equipment? Consider:</t>
  </si>
  <si>
    <t>Do patrols have adequate rations? Consider:</t>
  </si>
  <si>
    <t>Do patrols have adequate communications equipment? Consider:</t>
  </si>
  <si>
    <t>Do patrols have adequate arms and ammunition? Consider:</t>
  </si>
  <si>
    <t>Do patrols have adequate specialised equipment? Consider:</t>
  </si>
  <si>
    <t>How well do patrol staff understand their job? Consider:</t>
  </si>
  <si>
    <t>Are patrol staff well disciplined? Consider:</t>
  </si>
  <si>
    <t>Are patrol staff employment conditions satisfactory? Consider:</t>
  </si>
  <si>
    <t>3. Instructions for self-assessment</t>
  </si>
  <si>
    <t>Do law enforcement managers have adequate experience and training? Consider:</t>
  </si>
  <si>
    <t>Are law enforcement managers sufficiently empowered? Consider:</t>
  </si>
  <si>
    <t>How adequate is the site’s law enforcement planning? Consider:</t>
  </si>
  <si>
    <t>How adequate are the site’s law enforcement tactics? Consider:</t>
  </si>
  <si>
    <t>Are patrol operations adequately managed? Consider:</t>
  </si>
  <si>
    <t>Does the site have a dedicated law enforcement control room? Consider:</t>
  </si>
  <si>
    <t>Does the site have adequate patrol bases and outposts? Consider:</t>
  </si>
  <si>
    <t>How accessible is the site and how adequate is the transport infrastructure? Consider:</t>
  </si>
  <si>
    <t>Does the site have sufficient Intelligence &amp; Investigations staff? Consider:</t>
  </si>
  <si>
    <t>How adequate are the site’s Intelligence &amp; Investigations  equipment and resources? Consider:</t>
  </si>
  <si>
    <t>Is the site able to provide adequate informer rewards? Consider:</t>
  </si>
  <si>
    <t>Is the site able to adequately manage crime scenes? Consider:</t>
  </si>
  <si>
    <t>Is the site able to adequately collect and manage evidence? Consider:</t>
  </si>
  <si>
    <t>Has the site established adequate community benefit sharing initiatives? Consider:</t>
  </si>
  <si>
    <t>Does the site have adequate law enforcement operating procedures? Consider:</t>
  </si>
  <si>
    <t>How well is the site cooperating with other law enforcement agencies? Consider:</t>
  </si>
  <si>
    <t>Is the site receiving appropriate law enforcement support from NGOs? Consider:</t>
  </si>
  <si>
    <t>Is the site cooperating in law enforcement with neighbouring transfrontier PAs? Consider:</t>
  </si>
  <si>
    <t>Is the site undertaking transfrontier law enforcement patrols? Consider:</t>
  </si>
  <si>
    <t>Is the site sharing intelligence information with its transfrontier PA neighbours? Consider:</t>
  </si>
  <si>
    <t>Does the site have adequate systems for collecting and analysing law enforcement monitoring data? Consider:</t>
  </si>
  <si>
    <t>Are adequate systems in place to assess patrol staff performance? Consider:</t>
  </si>
  <si>
    <t>Does the site have a sufficient number of patrol staff to meet the law enforcement need? Consider:</t>
  </si>
  <si>
    <t>Is the intensity of patrolling adequate? Consider:</t>
  </si>
  <si>
    <t>Is the coverage of patrolling adequate? Consider:</t>
  </si>
  <si>
    <t>Are patrol staff provided with incentives to improve their job satisfaction? Consider:</t>
  </si>
  <si>
    <t>Is the number of law enforcement managers adequate to meet the need? Consider:</t>
  </si>
  <si>
    <t>Is there effective collaboration with other law enforcement agencies? Consider:</t>
  </si>
  <si>
    <t>Are the site’s stores and equipment well managed? Consider:</t>
  </si>
  <si>
    <t>Is aerial surveillance used to support law enforcement at the site, and how effective is it? Consider:</t>
  </si>
  <si>
    <t>Are canine units used to support law enforcement at the site, and how effective are they? Consider:</t>
  </si>
  <si>
    <t>Do the site's Intelligence &amp; Investigations staff have adequate experience and and training? Consider:</t>
  </si>
  <si>
    <t>Is there effective collaboration with other intelligence &amp; investigations agencies? Consider:</t>
  </si>
  <si>
    <t>Does the site have an appropriate and effective informer network? Consider:</t>
  </si>
  <si>
    <t>How well can the site use electronic intelligence information? Consider:</t>
  </si>
  <si>
    <t>How well does the site use intelligence information in law enforcement operations? Consider:</t>
  </si>
  <si>
    <t>How well does the site engage in or support wildlife crime case preparation? Consider:</t>
  </si>
  <si>
    <t>How well does the site engage in or support wildlife crime prosecutions? Consider:</t>
  </si>
  <si>
    <t>How well does the site monitor the progress of wildlife crime cases? Consider:</t>
  </si>
  <si>
    <t>How well does the site use law enforcement monitoring information in its law enforcement strategies and tactics? Consider:</t>
  </si>
  <si>
    <t>How effective is communication between the site and its neighboring communities? Consider:</t>
  </si>
  <si>
    <t>Do the site's neighbouring communities participate in law enforcement patrols? Consider:</t>
  </si>
  <si>
    <t>Do the site's neighboring communities participate in law enforcement intelligence gathering? Consider:</t>
  </si>
  <si>
    <t>Does the site provide any other community incentives? Consider:</t>
  </si>
  <si>
    <t>How well does the site store and analyse intelligence data? Consider:</t>
  </si>
  <si>
    <t>Has the site established adequate human-wildlife conflict mitigation measures? Consider:</t>
  </si>
  <si>
    <t>If you have any questions or need any clarifications, please get in touch with your MIKE sub-regional support focal point or directly with the MIKE Central Coordination Unit.</t>
  </si>
  <si>
    <t>Summary LECA information for the site can be used in MIKE reporting (e.g. MIKE sub-regional meetings, CITES CoP and Standing Committee)</t>
  </si>
  <si>
    <t>MIKE Central Coordination Unit
Nairobi, May 2019</t>
  </si>
  <si>
    <t>✔</t>
  </si>
  <si>
    <t>The CITES Monitoring the Illegal Killing of Elephants (MIKE) Programme is being implemented by CITES in collaboration with participating range States with the financial assistance of the European Union, and is mandated under CITES Resolution 10.10. An important aspect of the MIKE mandate relates to the need for participating range States and sites to better understand the status of their wildlife law enforcement efforts, in order to pinpoint key areas where investments and projects can best be targeted and to monitor progress in strengthening wildlife law enforcement capacity. This Law Enforcement Capacity Assessment (LECA) workbook is designed to address this need. The LECA has been developed by the Conservation Development Centre, Nairobi, in collaboration with the MIKE Central Coordination Unit through a grant from the the GIZ Partnership against Poaching and Illegal Wildlife Trade project.</t>
  </si>
  <si>
    <r>
      <t xml:space="preserve">The MIKE Programme is implementing the LECA as a facilitated assessment with support from MIKE staff, as well as a self-assessment exercise carried out directly by MIKE site law enforcement managers. When carried out as a self-assessment, the exercise is best completed by a lead person assisted where possible by experienced practitioners in the four different law enforcement pillars - L.E. patrols, L.E. management, intelligence and investigations, and stakeholder participation. The workbook has a separate tab for each of the four pillars. Each L.E. pillar is broken down into a set of </t>
    </r>
    <r>
      <rPr>
        <b/>
        <sz val="11"/>
        <rFont val="Calibri"/>
        <family val="2"/>
        <scheme val="minor"/>
      </rPr>
      <t>Management Needs</t>
    </r>
    <r>
      <rPr>
        <sz val="11"/>
        <rFont val="Calibri"/>
        <family val="2"/>
        <scheme val="minor"/>
      </rPr>
      <t xml:space="preserve"> which are designed to cover the key components of law enforcement capacity under the pillar concerned. Each management need is then further divided into a set of </t>
    </r>
    <r>
      <rPr>
        <b/>
        <sz val="11"/>
        <rFont val="Calibri"/>
        <family val="2"/>
        <scheme val="minor"/>
      </rPr>
      <t>Aspects</t>
    </r>
    <r>
      <rPr>
        <sz val="11"/>
        <rFont val="Calibri"/>
        <family val="2"/>
        <scheme val="minor"/>
      </rPr>
      <t>. Finally, for each aspect, the worksheet sets out specific criteria for assessing the current status of the aspect concerned. NB: It is not suggested that these criteria are absolute measures or standards, but rather general guidelines to help protected area managers to judge the status of the key aspect concerned at their site.</t>
    </r>
  </si>
  <si>
    <t>Site LECA information provided to the MIKE Programme is used for MIKE reporting in summary form only  (e.g. MIKE sub-regional meetings, CITES Conference of the Parties and Standing Committee). If your agency prefers that the information is not used in this way, please untick the box below using the dropdown list.</t>
  </si>
  <si>
    <t>4. How will the MIKE Programme use LECA site assessment information?</t>
  </si>
  <si>
    <r>
      <t xml:space="preserve">1. Before undertaking the assessment, please consider section 4 below concerning the use of site LECA information by the MIKE Programme. If your agency prefers that summary LECA information for your site is not used in MIKE reporting, please untick the check box.
2. Beginning with the first Pillar, Law Enforcement Patrols, and the first management need, Patrol Effort, assess the status of each management aspect at your site according to the criteria provided. Use the dropdown list provided (Very good, Good, Fair and Poor).
3. Provide additional information explaining the selected rating in </t>
    </r>
    <r>
      <rPr>
        <sz val="11"/>
        <color theme="1"/>
        <rFont val="Calibri"/>
        <family val="2"/>
        <scheme val="minor"/>
      </rPr>
      <t xml:space="preserve">the adjacent “Comments” column.  Comments are very useful for future reference and to assist others reading the completed assessment.
4. If the management aspect concerned is not relevant to your PA's circumstances, untick the box marked </t>
    </r>
    <r>
      <rPr>
        <sz val="11"/>
        <rFont val="Calibri"/>
        <family val="2"/>
        <scheme val="minor"/>
      </rPr>
      <t>"Relevant".
5. Continue rating each management need and its component aspects until the first pillar is completed, then move on to the next pillar.
6. Once all four pillars are completed, you can review a summary of your full assessment in the tab marked "Dashboard". Also, you can view the same summary information in another format in the tab marked "Radar Charts".
7. Please send the completed Excel workbook to your MIKE sub-regional support focal point, copied to the MIKE Programme Central Coordination Unit at this address: info@citesmike.org.</t>
    </r>
  </si>
  <si>
    <t>PILLAR A: LAW ENFORCEMENT PATROLS</t>
  </si>
  <si>
    <t>PILLAR B: LAW ENFORCEMENT MANAGEMENT</t>
  </si>
  <si>
    <t>PILLAR C: WILDLIFE CRIME INTELLIGENCE AND INVESTIGATIONS</t>
  </si>
  <si>
    <t>PILLAR D: STAKEHOLDER PARTICIPATION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</si>
</sst>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
    <numFmt numFmtId="165" formatCode="[$-809]dd\ mmmm\ yyyy;@"/>
  </numFmts>
  <fonts count="40" x14ac:knownFonts="1">
    <font>
      <sz val="11"/>
      <color theme="1"/>
      <name val="Calibri"/>
      <family val="2"/>
      <scheme val="minor"/>
    </font>
    <font>
      <b/>
      <sz val="11"/>
      <color theme="1"/>
      <name val="Calibri"/>
      <family val="2"/>
      <scheme val="minor"/>
    </font>
    <font>
      <sz val="10"/>
      <color theme="1"/>
      <name val="Calibri"/>
      <family val="2"/>
      <scheme val="minor"/>
    </font>
    <font>
      <b/>
      <sz val="12"/>
      <color theme="1"/>
      <name val="Calibri"/>
      <family val="2"/>
      <scheme val="minor"/>
    </font>
    <font>
      <sz val="12"/>
      <color theme="1"/>
      <name val="Calibri"/>
      <family val="2"/>
      <scheme val="minor"/>
    </font>
    <font>
      <b/>
      <sz val="12"/>
      <color theme="1" tint="0.34998626667073579"/>
      <name val="Calibri"/>
      <family val="2"/>
      <scheme val="minor"/>
    </font>
    <font>
      <b/>
      <sz val="16"/>
      <color theme="1" tint="0.34998626667073579"/>
      <name val="Calibri"/>
      <family val="2"/>
      <scheme val="minor"/>
    </font>
    <font>
      <sz val="11"/>
      <color theme="1" tint="0.34998626667073579"/>
      <name val="Calibri"/>
      <family val="2"/>
      <scheme val="minor"/>
    </font>
    <font>
      <vertAlign val="superscript"/>
      <sz val="11"/>
      <color theme="1" tint="0.34998626667073579"/>
      <name val="Calibri"/>
      <family val="2"/>
      <scheme val="minor"/>
    </font>
    <font>
      <sz val="11"/>
      <color theme="1"/>
      <name val="Calibri"/>
      <family val="2"/>
      <scheme val="minor"/>
    </font>
    <font>
      <b/>
      <sz val="20"/>
      <color theme="1" tint="0.34998626667073579"/>
      <name val="Calibri"/>
      <family val="2"/>
      <scheme val="minor"/>
    </font>
    <font>
      <sz val="9"/>
      <color theme="1"/>
      <name val="Calibri"/>
      <family val="2"/>
      <scheme val="minor"/>
    </font>
    <font>
      <b/>
      <sz val="14"/>
      <color theme="1"/>
      <name val="Calibri"/>
      <family val="2"/>
      <scheme val="minor"/>
    </font>
    <font>
      <sz val="13"/>
      <color theme="1"/>
      <name val="Calibri"/>
      <family val="2"/>
      <scheme val="minor"/>
    </font>
    <font>
      <sz val="14"/>
      <color theme="1"/>
      <name val="Calibri"/>
      <family val="2"/>
      <scheme val="minor"/>
    </font>
    <font>
      <sz val="12"/>
      <color theme="1" tint="0.34998626667073579"/>
      <name val="Calibri"/>
      <family val="2"/>
      <scheme val="minor"/>
    </font>
    <font>
      <sz val="12"/>
      <name val="Calibri"/>
      <family val="2"/>
      <scheme val="minor"/>
    </font>
    <font>
      <sz val="13"/>
      <name val="Calibri"/>
      <family val="2"/>
      <scheme val="minor"/>
    </font>
    <font>
      <sz val="16"/>
      <color theme="1"/>
      <name val="Calibri"/>
      <family val="2"/>
      <scheme val="minor"/>
    </font>
    <font>
      <b/>
      <sz val="18"/>
      <color theme="1" tint="0.34998626667073579"/>
      <name val="Calibri"/>
      <family val="2"/>
      <scheme val="minor"/>
    </font>
    <font>
      <b/>
      <sz val="22"/>
      <color theme="1" tint="0.34998626667073579"/>
      <name val="Calibri"/>
      <family val="2"/>
      <scheme val="minor"/>
    </font>
    <font>
      <sz val="10"/>
      <color rgb="FF000000"/>
      <name val="Times New Roman"/>
      <charset val="204"/>
    </font>
    <font>
      <b/>
      <sz val="16"/>
      <name val="Calibri"/>
      <family val="2"/>
      <scheme val="minor"/>
    </font>
    <font>
      <sz val="10"/>
      <color rgb="FF000000"/>
      <name val="Calibri"/>
      <family val="2"/>
      <scheme val="minor"/>
    </font>
    <font>
      <b/>
      <u/>
      <sz val="12"/>
      <name val="Calibri"/>
      <family val="2"/>
      <scheme val="minor"/>
    </font>
    <font>
      <sz val="11"/>
      <name val="Calibri"/>
      <family val="2"/>
      <scheme val="minor"/>
    </font>
    <font>
      <b/>
      <sz val="11"/>
      <name val="Calibri"/>
      <family val="2"/>
      <scheme val="minor"/>
    </font>
    <font>
      <b/>
      <u/>
      <sz val="12"/>
      <color rgb="FF000000"/>
      <name val="Calibri"/>
      <family val="2"/>
      <scheme val="minor"/>
    </font>
    <font>
      <b/>
      <sz val="10"/>
      <color rgb="FF000000"/>
      <name val="Calibri"/>
      <family val="2"/>
      <scheme val="minor"/>
    </font>
    <font>
      <b/>
      <sz val="14"/>
      <color theme="1" tint="0.34998626667073579"/>
      <name val="Calibri"/>
      <family val="2"/>
      <scheme val="minor"/>
    </font>
    <font>
      <sz val="14"/>
      <color theme="1" tint="0.34998626667073579"/>
      <name val="Calibri"/>
      <family val="2"/>
      <scheme val="minor"/>
    </font>
    <font>
      <b/>
      <i/>
      <sz val="14"/>
      <color theme="1" tint="0.34998626667073579"/>
      <name val="Calibri"/>
      <family val="2"/>
      <scheme val="minor"/>
    </font>
    <font>
      <b/>
      <sz val="10"/>
      <name val="Calibri"/>
      <family val="2"/>
      <scheme val="minor"/>
    </font>
    <font>
      <sz val="16"/>
      <color theme="1"/>
      <name val="Arial"/>
      <family val="2"/>
    </font>
    <font>
      <sz val="14"/>
      <color theme="1"/>
      <name val="Arial"/>
      <family val="2"/>
    </font>
    <font>
      <sz val="18"/>
      <color theme="1"/>
      <name val="Arial"/>
      <family val="2"/>
    </font>
    <font>
      <sz val="11"/>
      <color rgb="FF000000"/>
      <name val="Calibri"/>
      <family val="2"/>
      <scheme val="minor"/>
    </font>
    <font>
      <sz val="14"/>
      <color theme="4"/>
      <name val="Calibri"/>
      <family val="2"/>
      <scheme val="minor"/>
    </font>
    <font>
      <sz val="14"/>
      <name val="Calibri"/>
      <family val="2"/>
      <scheme val="minor"/>
    </font>
    <font>
      <b/>
      <i/>
      <sz val="11"/>
      <name val="Calibri"/>
      <family val="2"/>
      <scheme val="minor"/>
    </font>
  </fonts>
  <fills count="6">
    <fill>
      <patternFill patternType="none"/>
    </fill>
    <fill>
      <patternFill patternType="gray125"/>
    </fill>
    <fill>
      <patternFill patternType="solid">
        <fgColor theme="4"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3" tint="0.79998168889431442"/>
        <bgColor indexed="64"/>
      </patternFill>
    </fill>
  </fills>
  <borders count="24">
    <border>
      <left/>
      <right/>
      <top/>
      <bottom/>
      <diagonal/>
    </border>
    <border>
      <left style="thin">
        <color theme="1" tint="0.34998626667073579"/>
      </left>
      <right style="thin">
        <color theme="1" tint="0.34998626667073579"/>
      </right>
      <top style="medium">
        <color theme="1" tint="0.34998626667073579"/>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medium">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style="thin">
        <color theme="1" tint="0.34998626667073579"/>
      </right>
      <top/>
      <bottom/>
      <diagonal/>
    </border>
    <border>
      <left style="thin">
        <color theme="1" tint="0.34998626667073579"/>
      </left>
      <right style="thin">
        <color theme="1" tint="0.34998626667073579"/>
      </right>
      <top/>
      <bottom style="thin">
        <color theme="1" tint="0.34998626667073579"/>
      </bottom>
      <diagonal/>
    </border>
    <border>
      <left style="thin">
        <color theme="1" tint="0.34998626667073579"/>
      </left>
      <right style="thin">
        <color theme="1" tint="0.34998626667073579"/>
      </right>
      <top/>
      <bottom style="medium">
        <color theme="1" tint="0.34998626667073579"/>
      </bottom>
      <diagonal/>
    </border>
    <border>
      <left/>
      <right/>
      <top style="thin">
        <color theme="1" tint="0.34998626667073579"/>
      </top>
      <bottom style="thin">
        <color theme="1" tint="0.34998626667073579"/>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theme="1" tint="0.34998626667073579"/>
      </left>
      <right/>
      <top/>
      <bottom/>
      <diagonal/>
    </border>
    <border>
      <left/>
      <right/>
      <top/>
      <bottom style="thin">
        <color theme="1" tint="0.34998626667073579"/>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theme="1" tint="0.34998626667073579"/>
      </left>
      <right/>
      <top style="medium">
        <color theme="1" tint="0.34998626667073579"/>
      </top>
      <bottom style="thin">
        <color theme="1" tint="0.34998626667073579"/>
      </bottom>
      <diagonal/>
    </border>
    <border>
      <left style="thin">
        <color indexed="64"/>
      </left>
      <right/>
      <top/>
      <bottom/>
      <diagonal/>
    </border>
    <border>
      <left style="thin">
        <color theme="1" tint="0.34998626667073579"/>
      </left>
      <right style="thin">
        <color indexed="64"/>
      </right>
      <top style="medium">
        <color theme="1" tint="0.34998626667073579"/>
      </top>
      <bottom style="thin">
        <color theme="1" tint="0.34998626667073579"/>
      </bottom>
      <diagonal/>
    </border>
    <border>
      <left style="thin">
        <color theme="1" tint="0.34998626667073579"/>
      </left>
      <right style="thin">
        <color theme="1" tint="0.34998626667073579"/>
      </right>
      <top style="thin">
        <color indexed="64"/>
      </top>
      <bottom style="thin">
        <color theme="1" tint="0.34998626667073579"/>
      </bottom>
      <diagonal/>
    </border>
    <border>
      <left style="thin">
        <color indexed="64"/>
      </left>
      <right style="thin">
        <color theme="1" tint="0.34998626667073579"/>
      </right>
      <top style="thin">
        <color indexed="64"/>
      </top>
      <bottom style="thin">
        <color indexed="64"/>
      </bottom>
      <diagonal/>
    </border>
  </borders>
  <cellStyleXfs count="2">
    <xf numFmtId="0" fontId="0" fillId="0" borderId="0"/>
    <xf numFmtId="0" fontId="21" fillId="0" borderId="0"/>
  </cellStyleXfs>
  <cellXfs count="223">
    <xf numFmtId="0" fontId="0" fillId="0" borderId="0" xfId="0"/>
    <xf numFmtId="49" fontId="0" fillId="0" borderId="0" xfId="0" applyNumberFormat="1" applyAlignment="1">
      <alignment horizontal="left" vertical="top"/>
    </xf>
    <xf numFmtId="0" fontId="0" fillId="0" borderId="0" xfId="0" applyAlignment="1">
      <alignment horizontal="left" vertical="top" wrapText="1"/>
    </xf>
    <xf numFmtId="49" fontId="0" fillId="0" borderId="0" xfId="0" applyNumberFormat="1" applyAlignment="1">
      <alignment horizontal="left" vertical="top" wrapText="1"/>
    </xf>
    <xf numFmtId="0" fontId="1" fillId="0" borderId="0" xfId="0" applyFont="1" applyAlignment="1">
      <alignment horizontal="center" vertical="center" wrapText="1"/>
    </xf>
    <xf numFmtId="0" fontId="2" fillId="0" borderId="0" xfId="0" applyFont="1" applyAlignment="1">
      <alignment horizontal="center" vertical="center"/>
    </xf>
    <xf numFmtId="0" fontId="3" fillId="0" borderId="0" xfId="0" applyFont="1" applyAlignment="1">
      <alignment horizontal="center" vertical="center" wrapText="1"/>
    </xf>
    <xf numFmtId="0" fontId="0" fillId="0" borderId="0" xfId="0" applyAlignment="1">
      <alignment vertical="top"/>
    </xf>
    <xf numFmtId="0" fontId="0" fillId="0" borderId="0" xfId="0" applyAlignment="1">
      <alignment horizontal="center" vertical="center"/>
    </xf>
    <xf numFmtId="0" fontId="4" fillId="0" borderId="0" xfId="0" applyFont="1" applyAlignment="1">
      <alignment horizontal="center" vertical="center"/>
    </xf>
    <xf numFmtId="0" fontId="0" fillId="0" borderId="0" xfId="0" applyAlignment="1">
      <alignment horizontal="center" vertical="top" wrapText="1"/>
    </xf>
    <xf numFmtId="49" fontId="7" fillId="3" borderId="2" xfId="0" quotePrefix="1" applyNumberFormat="1" applyFont="1" applyFill="1" applyBorder="1" applyAlignment="1">
      <alignment vertical="top" wrapText="1"/>
    </xf>
    <xf numFmtId="0" fontId="2" fillId="0" borderId="2" xfId="0" applyFont="1" applyBorder="1" applyAlignment="1" applyProtection="1">
      <alignment horizontal="center" vertical="center"/>
      <protection locked="0"/>
    </xf>
    <xf numFmtId="49" fontId="7" fillId="3" borderId="3" xfId="0" quotePrefix="1" applyNumberFormat="1" applyFont="1" applyFill="1" applyBorder="1" applyAlignment="1">
      <alignment vertical="top" wrapText="1"/>
    </xf>
    <xf numFmtId="0" fontId="2" fillId="0" borderId="3" xfId="0" applyFont="1" applyBorder="1" applyAlignment="1" applyProtection="1">
      <alignment horizontal="center" vertical="center"/>
      <protection locked="0"/>
    </xf>
    <xf numFmtId="49" fontId="7" fillId="3" borderId="4" xfId="0" applyNumberFormat="1" applyFont="1" applyFill="1" applyBorder="1" applyAlignment="1">
      <alignment horizontal="left" vertical="top" wrapText="1"/>
    </xf>
    <xf numFmtId="0" fontId="2" fillId="0" borderId="4" xfId="0" applyFont="1" applyBorder="1" applyAlignment="1" applyProtection="1">
      <alignment horizontal="center" vertical="center"/>
      <protection locked="0"/>
    </xf>
    <xf numFmtId="49" fontId="7" fillId="3" borderId="2" xfId="0" applyNumberFormat="1" applyFont="1" applyFill="1" applyBorder="1" applyAlignment="1">
      <alignment horizontal="left" vertical="top" wrapText="1"/>
    </xf>
    <xf numFmtId="49" fontId="7" fillId="3" borderId="3" xfId="0" applyNumberFormat="1" applyFont="1" applyFill="1" applyBorder="1" applyAlignment="1">
      <alignment horizontal="left" vertical="top" wrapText="1"/>
    </xf>
    <xf numFmtId="0" fontId="5" fillId="2" borderId="2" xfId="0" applyFont="1" applyFill="1" applyBorder="1" applyAlignment="1">
      <alignment horizontal="center" vertical="center" wrapText="1"/>
    </xf>
    <xf numFmtId="49" fontId="5" fillId="2" borderId="2" xfId="0" applyNumberFormat="1" applyFont="1" applyFill="1" applyBorder="1" applyAlignment="1">
      <alignment horizontal="center" vertical="center" wrapText="1"/>
    </xf>
    <xf numFmtId="49" fontId="7" fillId="3" borderId="2" xfId="0" quotePrefix="1" applyNumberFormat="1" applyFont="1" applyFill="1" applyBorder="1" applyAlignment="1">
      <alignment horizontal="left" vertical="top" wrapText="1"/>
    </xf>
    <xf numFmtId="49" fontId="7" fillId="3" borderId="9" xfId="0" applyNumberFormat="1" applyFont="1" applyFill="1" applyBorder="1" applyAlignment="1">
      <alignment horizontal="left" vertical="top" wrapText="1"/>
    </xf>
    <xf numFmtId="0" fontId="2" fillId="0" borderId="9" xfId="0" applyFont="1" applyBorder="1" applyAlignment="1" applyProtection="1">
      <alignment horizontal="center" vertical="center"/>
      <protection locked="0"/>
    </xf>
    <xf numFmtId="49" fontId="7" fillId="3" borderId="4" xfId="0" quotePrefix="1" applyNumberFormat="1" applyFont="1" applyFill="1" applyBorder="1" applyAlignment="1">
      <alignment horizontal="left" vertical="top" wrapText="1"/>
    </xf>
    <xf numFmtId="49" fontId="7" fillId="3" borderId="7" xfId="0" quotePrefix="1" applyNumberFormat="1" applyFont="1" applyFill="1" applyBorder="1" applyAlignment="1">
      <alignment vertical="top" wrapText="1"/>
    </xf>
    <xf numFmtId="0" fontId="2" fillId="0" borderId="7" xfId="0" applyFont="1" applyBorder="1" applyAlignment="1" applyProtection="1">
      <alignment horizontal="center" vertical="center"/>
      <protection locked="0"/>
    </xf>
    <xf numFmtId="49" fontId="7" fillId="3" borderId="7" xfId="0" applyNumberFormat="1" applyFont="1" applyFill="1" applyBorder="1" applyAlignment="1">
      <alignment horizontal="left" vertical="top" wrapText="1"/>
    </xf>
    <xf numFmtId="49" fontId="7" fillId="3" borderId="7" xfId="0" quotePrefix="1" applyNumberFormat="1" applyFont="1" applyFill="1" applyBorder="1" applyAlignment="1">
      <alignment horizontal="left" vertical="top" wrapText="1"/>
    </xf>
    <xf numFmtId="49" fontId="7" fillId="3" borderId="4" xfId="0" quotePrefix="1" applyNumberFormat="1" applyFont="1" applyFill="1" applyBorder="1" applyAlignment="1">
      <alignment vertical="top" wrapText="1"/>
    </xf>
    <xf numFmtId="49" fontId="7" fillId="3" borderId="9" xfId="0" quotePrefix="1" applyNumberFormat="1" applyFont="1" applyFill="1" applyBorder="1" applyAlignment="1">
      <alignment vertical="top" wrapText="1"/>
    </xf>
    <xf numFmtId="49" fontId="7" fillId="3" borderId="3" xfId="0" quotePrefix="1" applyNumberFormat="1" applyFont="1" applyFill="1" applyBorder="1" applyAlignment="1">
      <alignment horizontal="left" vertical="top" wrapText="1"/>
    </xf>
    <xf numFmtId="49" fontId="7" fillId="3" borderId="8" xfId="0" applyNumberFormat="1" applyFont="1" applyFill="1" applyBorder="1" applyAlignment="1">
      <alignment horizontal="left" vertical="top" wrapText="1"/>
    </xf>
    <xf numFmtId="49" fontId="7" fillId="3" borderId="8" xfId="0" quotePrefix="1" applyNumberFormat="1" applyFont="1" applyFill="1" applyBorder="1" applyAlignment="1">
      <alignment horizontal="left" vertical="top" wrapText="1"/>
    </xf>
    <xf numFmtId="0" fontId="2" fillId="0" borderId="8" xfId="0" applyFont="1" applyBorder="1" applyAlignment="1" applyProtection="1">
      <alignment horizontal="center" vertical="center"/>
      <protection locked="0"/>
    </xf>
    <xf numFmtId="49" fontId="7" fillId="3" borderId="2" xfId="0" applyNumberFormat="1" applyFont="1" applyFill="1" applyBorder="1" applyAlignment="1">
      <alignment vertical="top" wrapText="1"/>
    </xf>
    <xf numFmtId="49" fontId="7" fillId="3" borderId="3" xfId="0" applyNumberFormat="1" applyFont="1" applyFill="1" applyBorder="1" applyAlignment="1">
      <alignment vertical="top" wrapText="1"/>
    </xf>
    <xf numFmtId="49" fontId="7" fillId="3" borderId="4" xfId="0" applyNumberFormat="1" applyFont="1" applyFill="1" applyBorder="1" applyAlignment="1">
      <alignment vertical="top" wrapText="1"/>
    </xf>
    <xf numFmtId="49" fontId="7" fillId="3" borderId="9" xfId="0" applyNumberFormat="1" applyFont="1" applyFill="1" applyBorder="1" applyAlignment="1">
      <alignment vertical="top" wrapText="1"/>
    </xf>
    <xf numFmtId="49" fontId="0" fillId="0" borderId="2" xfId="0" applyNumberFormat="1" applyBorder="1" applyAlignment="1" applyProtection="1">
      <alignment horizontal="left" vertical="top" wrapText="1"/>
      <protection locked="0"/>
    </xf>
    <xf numFmtId="49" fontId="0" fillId="0" borderId="7" xfId="0" applyNumberFormat="1" applyBorder="1" applyAlignment="1" applyProtection="1">
      <alignment horizontal="left" vertical="top" wrapText="1"/>
      <protection locked="0"/>
    </xf>
    <xf numFmtId="49" fontId="0" fillId="0" borderId="4" xfId="0" applyNumberFormat="1" applyBorder="1" applyAlignment="1" applyProtection="1">
      <alignment horizontal="left" vertical="top" wrapText="1"/>
      <protection locked="0"/>
    </xf>
    <xf numFmtId="49" fontId="0" fillId="0" borderId="3" xfId="0" applyNumberFormat="1" applyBorder="1" applyAlignment="1" applyProtection="1">
      <alignment horizontal="left" vertical="top" wrapText="1"/>
      <protection locked="0"/>
    </xf>
    <xf numFmtId="49" fontId="0" fillId="0" borderId="8" xfId="0" applyNumberFormat="1" applyBorder="1" applyAlignment="1" applyProtection="1">
      <alignment horizontal="left" vertical="top" wrapText="1"/>
      <protection locked="0"/>
    </xf>
    <xf numFmtId="49" fontId="0" fillId="0" borderId="9" xfId="0" applyNumberFormat="1" applyBorder="1" applyAlignment="1" applyProtection="1">
      <alignment horizontal="left" vertical="top" wrapText="1"/>
      <protection locked="0"/>
    </xf>
    <xf numFmtId="0" fontId="2" fillId="0" borderId="10" xfId="0" applyFont="1" applyBorder="1" applyAlignment="1" applyProtection="1">
      <alignment horizontal="center" vertical="center"/>
      <protection locked="0"/>
    </xf>
    <xf numFmtId="49" fontId="0" fillId="0" borderId="10" xfId="0" applyNumberFormat="1" applyBorder="1" applyAlignment="1" applyProtection="1">
      <alignment horizontal="left" vertical="top" wrapText="1"/>
      <protection locked="0"/>
    </xf>
    <xf numFmtId="0" fontId="0" fillId="0" borderId="0" xfId="0" applyAlignment="1">
      <alignment horizontal="center" vertical="center" wrapText="1"/>
    </xf>
    <xf numFmtId="0" fontId="1" fillId="0" borderId="0" xfId="0" applyFont="1"/>
    <xf numFmtId="0" fontId="0" fillId="0" borderId="0" xfId="0" applyAlignment="1">
      <alignment wrapText="1"/>
    </xf>
    <xf numFmtId="49" fontId="0" fillId="0" borderId="0" xfId="0" applyNumberFormat="1" applyAlignment="1">
      <alignment horizontal="left" vertical="center" wrapText="1"/>
    </xf>
    <xf numFmtId="49" fontId="7" fillId="4" borderId="2" xfId="0" applyNumberFormat="1" applyFont="1" applyFill="1" applyBorder="1" applyAlignment="1">
      <alignment vertical="center" wrapText="1"/>
    </xf>
    <xf numFmtId="49" fontId="7" fillId="4" borderId="7" xfId="0" applyNumberFormat="1" applyFont="1" applyFill="1" applyBorder="1" applyAlignment="1">
      <alignment vertical="center" wrapText="1"/>
    </xf>
    <xf numFmtId="49" fontId="7" fillId="4" borderId="9" xfId="0" applyNumberFormat="1" applyFont="1" applyFill="1" applyBorder="1" applyAlignment="1">
      <alignment vertical="center" wrapText="1"/>
    </xf>
    <xf numFmtId="49" fontId="7" fillId="4" borderId="4" xfId="0" applyNumberFormat="1" applyFont="1" applyFill="1" applyBorder="1" applyAlignment="1">
      <alignment vertical="center" wrapText="1"/>
    </xf>
    <xf numFmtId="49" fontId="7" fillId="4" borderId="3" xfId="0" applyNumberFormat="1" applyFont="1" applyFill="1" applyBorder="1" applyAlignment="1">
      <alignment vertical="center" wrapText="1"/>
    </xf>
    <xf numFmtId="49" fontId="7" fillId="4" borderId="2" xfId="0" applyNumberFormat="1" applyFont="1" applyFill="1" applyBorder="1" applyAlignment="1">
      <alignment vertical="top" wrapText="1"/>
    </xf>
    <xf numFmtId="49" fontId="7" fillId="4" borderId="3" xfId="0" applyNumberFormat="1" applyFont="1" applyFill="1" applyBorder="1" applyAlignment="1">
      <alignment vertical="top" wrapText="1"/>
    </xf>
    <xf numFmtId="49" fontId="7" fillId="4" borderId="7" xfId="0" applyNumberFormat="1" applyFont="1" applyFill="1" applyBorder="1" applyAlignment="1">
      <alignment vertical="top" wrapText="1"/>
    </xf>
    <xf numFmtId="49" fontId="7" fillId="4" borderId="9" xfId="0" applyNumberFormat="1" applyFont="1" applyFill="1" applyBorder="1" applyAlignment="1">
      <alignment vertical="top" wrapText="1"/>
    </xf>
    <xf numFmtId="49" fontId="7" fillId="4" borderId="4" xfId="0" applyNumberFormat="1" applyFont="1" applyFill="1" applyBorder="1" applyAlignment="1">
      <alignment vertical="top" wrapText="1"/>
    </xf>
    <xf numFmtId="49" fontId="0" fillId="0" borderId="0" xfId="0" applyNumberFormat="1" applyAlignment="1">
      <alignment horizontal="center" vertical="center" wrapText="1"/>
    </xf>
    <xf numFmtId="49" fontId="7" fillId="4" borderId="2" xfId="0" applyNumberFormat="1" applyFont="1" applyFill="1" applyBorder="1" applyAlignment="1">
      <alignment horizontal="left" vertical="top" wrapText="1"/>
    </xf>
    <xf numFmtId="49" fontId="7" fillId="4" borderId="7" xfId="0" applyNumberFormat="1" applyFont="1" applyFill="1" applyBorder="1" applyAlignment="1">
      <alignment horizontal="left" vertical="top" wrapText="1"/>
    </xf>
    <xf numFmtId="49" fontId="7" fillId="4" borderId="9" xfId="0" applyNumberFormat="1" applyFont="1" applyFill="1" applyBorder="1" applyAlignment="1">
      <alignment horizontal="left" vertical="top" wrapText="1"/>
    </xf>
    <xf numFmtId="49" fontId="7" fillId="4" borderId="4" xfId="0" applyNumberFormat="1" applyFont="1" applyFill="1" applyBorder="1" applyAlignment="1">
      <alignment horizontal="left" vertical="top" wrapText="1"/>
    </xf>
    <xf numFmtId="49" fontId="7" fillId="4" borderId="3" xfId="0" applyNumberFormat="1" applyFont="1" applyFill="1" applyBorder="1" applyAlignment="1">
      <alignment horizontal="left" vertical="top" wrapText="1"/>
    </xf>
    <xf numFmtId="49" fontId="7" fillId="4" borderId="8" xfId="0" applyNumberFormat="1" applyFont="1" applyFill="1" applyBorder="1" applyAlignment="1">
      <alignment horizontal="left" vertical="top" wrapText="1"/>
    </xf>
    <xf numFmtId="49" fontId="7" fillId="4" borderId="2" xfId="0" applyNumberFormat="1" applyFont="1" applyFill="1" applyBorder="1" applyAlignment="1" applyProtection="1">
      <alignment vertical="center" wrapText="1"/>
      <protection locked="0"/>
    </xf>
    <xf numFmtId="49" fontId="7" fillId="4" borderId="7" xfId="0" applyNumberFormat="1" applyFont="1" applyFill="1" applyBorder="1" applyAlignment="1" applyProtection="1">
      <alignment vertical="center" wrapText="1"/>
      <protection locked="0"/>
    </xf>
    <xf numFmtId="49" fontId="7" fillId="4" borderId="4" xfId="0" applyNumberFormat="1" applyFont="1" applyFill="1" applyBorder="1" applyAlignment="1" applyProtection="1">
      <alignment vertical="center" wrapText="1"/>
      <protection locked="0"/>
    </xf>
    <xf numFmtId="49" fontId="7" fillId="4" borderId="3" xfId="0" applyNumberFormat="1" applyFont="1" applyFill="1" applyBorder="1" applyAlignment="1" applyProtection="1">
      <alignment vertical="center" wrapText="1"/>
      <protection locked="0"/>
    </xf>
    <xf numFmtId="49" fontId="7" fillId="4" borderId="9" xfId="0" applyNumberFormat="1" applyFont="1" applyFill="1" applyBorder="1" applyAlignment="1" applyProtection="1">
      <alignment vertical="center" wrapText="1"/>
      <protection locked="0"/>
    </xf>
    <xf numFmtId="49" fontId="7" fillId="4" borderId="2" xfId="0" applyNumberFormat="1" applyFont="1" applyFill="1" applyBorder="1" applyAlignment="1" applyProtection="1">
      <alignment horizontal="center" vertical="center" wrapText="1"/>
      <protection locked="0"/>
    </xf>
    <xf numFmtId="49" fontId="7" fillId="4" borderId="4" xfId="0" applyNumberFormat="1" applyFont="1" applyFill="1" applyBorder="1" applyAlignment="1" applyProtection="1">
      <alignment horizontal="center" vertical="center" wrapText="1"/>
      <protection locked="0"/>
    </xf>
    <xf numFmtId="49" fontId="7" fillId="4" borderId="7" xfId="0" applyNumberFormat="1" applyFont="1" applyFill="1" applyBorder="1" applyAlignment="1" applyProtection="1">
      <alignment horizontal="center" vertical="center" wrapText="1"/>
      <protection locked="0"/>
    </xf>
    <xf numFmtId="49" fontId="7" fillId="4" borderId="3" xfId="0" applyNumberFormat="1" applyFont="1" applyFill="1" applyBorder="1" applyAlignment="1" applyProtection="1">
      <alignment horizontal="center" vertical="center" wrapText="1"/>
      <protection locked="0"/>
    </xf>
    <xf numFmtId="49" fontId="7" fillId="4" borderId="9" xfId="0" applyNumberFormat="1" applyFont="1" applyFill="1" applyBorder="1" applyAlignment="1" applyProtection="1">
      <alignment horizontal="center" vertical="center" wrapText="1"/>
      <protection locked="0"/>
    </xf>
    <xf numFmtId="49" fontId="7" fillId="4" borderId="2" xfId="0" applyNumberFormat="1" applyFont="1" applyFill="1" applyBorder="1" applyAlignment="1" applyProtection="1">
      <alignment horizontal="left" vertical="top" wrapText="1"/>
      <protection locked="0"/>
    </xf>
    <xf numFmtId="49" fontId="7" fillId="4" borderId="7" xfId="0" applyNumberFormat="1" applyFont="1" applyFill="1" applyBorder="1" applyAlignment="1" applyProtection="1">
      <alignment horizontal="left" vertical="top" wrapText="1"/>
      <protection locked="0"/>
    </xf>
    <xf numFmtId="49" fontId="7" fillId="4" borderId="8" xfId="0" applyNumberFormat="1" applyFont="1" applyFill="1" applyBorder="1" applyAlignment="1" applyProtection="1">
      <alignment horizontal="center" vertical="center" wrapText="1"/>
      <protection locked="0"/>
    </xf>
    <xf numFmtId="0" fontId="0" fillId="0" borderId="0" xfId="0" applyAlignment="1">
      <alignment vertical="center"/>
    </xf>
    <xf numFmtId="0" fontId="9" fillId="0" borderId="0" xfId="0" applyFont="1"/>
    <xf numFmtId="0" fontId="11" fillId="0" borderId="0" xfId="0" applyFont="1" applyAlignment="1">
      <alignment wrapText="1"/>
    </xf>
    <xf numFmtId="0" fontId="9" fillId="0" borderId="0" xfId="0" applyFont="1" applyAlignment="1">
      <alignment wrapText="1"/>
    </xf>
    <xf numFmtId="0" fontId="18" fillId="0" borderId="0" xfId="0" applyFont="1"/>
    <xf numFmtId="0" fontId="13" fillId="0" borderId="0" xfId="0" applyFont="1" applyAlignment="1">
      <alignment vertical="center"/>
    </xf>
    <xf numFmtId="0" fontId="18" fillId="0" borderId="0" xfId="0" applyFont="1" applyAlignment="1">
      <alignment vertical="center"/>
    </xf>
    <xf numFmtId="0" fontId="12" fillId="0" borderId="0" xfId="0" applyFont="1"/>
    <xf numFmtId="0" fontId="9" fillId="0" borderId="0" xfId="0" applyFont="1" applyAlignment="1">
      <alignment vertical="center"/>
    </xf>
    <xf numFmtId="0" fontId="10" fillId="0" borderId="0" xfId="0" applyFont="1" applyAlignment="1">
      <alignment horizontal="center"/>
    </xf>
    <xf numFmtId="0" fontId="4" fillId="0" borderId="0" xfId="0" applyFont="1"/>
    <xf numFmtId="0" fontId="5" fillId="0" borderId="0" xfId="0" applyFont="1" applyAlignment="1">
      <alignment horizontal="left" wrapText="1"/>
    </xf>
    <xf numFmtId="49" fontId="5" fillId="2" borderId="5" xfId="0" applyNumberFormat="1" applyFont="1" applyFill="1" applyBorder="1" applyAlignment="1">
      <alignment horizontal="center" vertical="center" wrapText="1"/>
    </xf>
    <xf numFmtId="0" fontId="5" fillId="2" borderId="5" xfId="0" applyFont="1" applyFill="1" applyBorder="1" applyAlignment="1">
      <alignment horizontal="center" vertical="center"/>
    </xf>
    <xf numFmtId="0" fontId="5" fillId="2" borderId="2" xfId="0" applyFont="1" applyFill="1" applyBorder="1" applyAlignment="1">
      <alignment horizontal="center" vertical="center"/>
    </xf>
    <xf numFmtId="49" fontId="15" fillId="0" borderId="2" xfId="0" applyNumberFormat="1" applyFont="1" applyBorder="1" applyAlignment="1">
      <alignment vertical="center" wrapText="1"/>
    </xf>
    <xf numFmtId="0" fontId="4" fillId="0" borderId="2" xfId="0" applyFont="1" applyBorder="1" applyAlignment="1">
      <alignment horizontal="center" vertical="center"/>
    </xf>
    <xf numFmtId="2" fontId="16" fillId="0" borderId="2" xfId="0" applyNumberFormat="1" applyFont="1" applyBorder="1" applyAlignment="1">
      <alignment horizontal="center" vertical="center"/>
    </xf>
    <xf numFmtId="0" fontId="16" fillId="0" borderId="2" xfId="0" applyFont="1" applyBorder="1" applyAlignment="1">
      <alignment horizontal="center" vertical="center"/>
    </xf>
    <xf numFmtId="164" fontId="4" fillId="0" borderId="0" xfId="0" applyNumberFormat="1" applyFont="1"/>
    <xf numFmtId="49" fontId="5" fillId="0" borderId="0" xfId="0" applyNumberFormat="1" applyFont="1" applyAlignment="1">
      <alignment horizontal="left" wrapText="1"/>
    </xf>
    <xf numFmtId="0" fontId="4" fillId="0" borderId="0" xfId="0" applyFont="1" applyAlignment="1">
      <alignment vertical="center"/>
    </xf>
    <xf numFmtId="49" fontId="5" fillId="0" borderId="0" xfId="0" applyNumberFormat="1" applyFont="1" applyAlignment="1">
      <alignment wrapText="1"/>
    </xf>
    <xf numFmtId="0" fontId="15" fillId="2" borderId="2" xfId="0" applyFont="1" applyFill="1" applyBorder="1" applyAlignment="1">
      <alignment horizontal="center" vertical="center"/>
    </xf>
    <xf numFmtId="49" fontId="15" fillId="0" borderId="2" xfId="0" quotePrefix="1" applyNumberFormat="1" applyFont="1" applyBorder="1" applyAlignment="1">
      <alignment vertical="center" wrapText="1"/>
    </xf>
    <xf numFmtId="0" fontId="4" fillId="0" borderId="0" xfId="0" applyFont="1" applyAlignment="1">
      <alignment vertical="center" wrapText="1"/>
    </xf>
    <xf numFmtId="0" fontId="7" fillId="0" borderId="0" xfId="0" applyFont="1" applyAlignment="1">
      <alignment horizontal="center" vertical="top" wrapText="1"/>
    </xf>
    <xf numFmtId="49" fontId="0" fillId="0" borderId="0" xfId="0" applyNumberFormat="1"/>
    <xf numFmtId="49" fontId="0" fillId="0" borderId="0" xfId="0" applyNumberFormat="1" applyAlignment="1">
      <alignment horizontal="left"/>
    </xf>
    <xf numFmtId="14" fontId="0" fillId="0" borderId="0" xfId="0" applyNumberFormat="1"/>
    <xf numFmtId="49" fontId="6" fillId="0" borderId="0" xfId="0" applyNumberFormat="1" applyFont="1" applyAlignment="1">
      <alignment vertical="center" wrapText="1"/>
    </xf>
    <xf numFmtId="49" fontId="18" fillId="0" borderId="0" xfId="0" applyNumberFormat="1" applyFont="1" applyAlignment="1">
      <alignment horizontal="left" vertical="center" wrapText="1"/>
    </xf>
    <xf numFmtId="0" fontId="23" fillId="0" borderId="0" xfId="1" applyFont="1" applyAlignment="1">
      <alignment horizontal="left" vertical="top"/>
    </xf>
    <xf numFmtId="0" fontId="22" fillId="0" borderId="0" xfId="1" applyFont="1" applyAlignment="1">
      <alignment horizontal="center" vertical="top"/>
    </xf>
    <xf numFmtId="0" fontId="24" fillId="0" borderId="0" xfId="1" applyFont="1" applyAlignment="1">
      <alignment horizontal="left" vertical="top"/>
    </xf>
    <xf numFmtId="0" fontId="28" fillId="3" borderId="16" xfId="1" applyFont="1" applyFill="1" applyBorder="1" applyAlignment="1">
      <alignment horizontal="left" vertical="center" wrapText="1"/>
    </xf>
    <xf numFmtId="0" fontId="23" fillId="0" borderId="0" xfId="1" applyFont="1" applyAlignment="1">
      <alignment horizontal="left" vertical="top" wrapText="1"/>
    </xf>
    <xf numFmtId="49" fontId="29" fillId="0" borderId="2" xfId="0" applyNumberFormat="1" applyFont="1" applyBorder="1" applyAlignment="1">
      <alignment vertical="center" wrapText="1"/>
    </xf>
    <xf numFmtId="49" fontId="29" fillId="2" borderId="2" xfId="0" applyNumberFormat="1" applyFont="1" applyFill="1" applyBorder="1" applyAlignment="1">
      <alignment horizontal="center" vertical="center" wrapText="1"/>
    </xf>
    <xf numFmtId="0" fontId="29" fillId="2" borderId="2" xfId="0" applyFont="1" applyFill="1" applyBorder="1" applyAlignment="1">
      <alignment horizontal="center" vertical="center"/>
    </xf>
    <xf numFmtId="49" fontId="30" fillId="0" borderId="2" xfId="0" applyNumberFormat="1" applyFont="1" applyBorder="1" applyAlignment="1">
      <alignment vertical="center" wrapText="1"/>
    </xf>
    <xf numFmtId="49" fontId="30" fillId="0" borderId="7" xfId="0" applyNumberFormat="1" applyFont="1" applyBorder="1" applyAlignment="1">
      <alignment vertical="center" wrapText="1"/>
    </xf>
    <xf numFmtId="49" fontId="31" fillId="0" borderId="4" xfId="0" applyNumberFormat="1" applyFont="1" applyBorder="1" applyAlignment="1">
      <alignment vertical="center" wrapText="1"/>
    </xf>
    <xf numFmtId="0" fontId="31" fillId="0" borderId="4" xfId="0" applyFont="1" applyBorder="1" applyAlignment="1">
      <alignment vertical="center" wrapText="1"/>
    </xf>
    <xf numFmtId="0" fontId="3" fillId="0" borderId="0" xfId="0" applyFont="1"/>
    <xf numFmtId="0" fontId="32" fillId="3" borderId="16" xfId="1" applyFont="1" applyFill="1" applyBorder="1" applyAlignment="1">
      <alignment horizontal="left" vertical="center"/>
    </xf>
    <xf numFmtId="49" fontId="29" fillId="2" borderId="6" xfId="0" applyNumberFormat="1" applyFont="1" applyFill="1" applyBorder="1" applyAlignment="1">
      <alignment horizontal="center" vertical="center" wrapText="1"/>
    </xf>
    <xf numFmtId="0" fontId="29" fillId="2" borderId="12" xfId="0" applyFont="1" applyFill="1" applyBorder="1" applyAlignment="1">
      <alignment horizontal="center" vertical="center"/>
    </xf>
    <xf numFmtId="49" fontId="31" fillId="0" borderId="19" xfId="0" applyNumberFormat="1" applyFont="1" applyBorder="1" applyAlignment="1">
      <alignment vertical="center" wrapText="1"/>
    </xf>
    <xf numFmtId="49" fontId="29" fillId="0" borderId="6" xfId="0" applyNumberFormat="1" applyFont="1" applyBorder="1" applyAlignment="1">
      <alignment vertical="center" wrapText="1"/>
    </xf>
    <xf numFmtId="165" fontId="18" fillId="0" borderId="0" xfId="0" applyNumberFormat="1" applyFont="1" applyAlignment="1">
      <alignment horizontal="left" vertical="center" wrapText="1"/>
    </xf>
    <xf numFmtId="0" fontId="20" fillId="0" borderId="0" xfId="0" applyFont="1" applyAlignment="1">
      <alignment horizontal="center"/>
    </xf>
    <xf numFmtId="2" fontId="9" fillId="0" borderId="0" xfId="0" applyNumberFormat="1" applyFont="1"/>
    <xf numFmtId="0" fontId="19" fillId="0" borderId="0" xfId="0" applyFont="1" applyAlignment="1">
      <alignment wrapText="1"/>
    </xf>
    <xf numFmtId="2" fontId="18" fillId="0" borderId="14" xfId="0" applyNumberFormat="1" applyFont="1" applyBorder="1"/>
    <xf numFmtId="2" fontId="17" fillId="0" borderId="14" xfId="0" applyNumberFormat="1" applyFont="1" applyBorder="1" applyAlignment="1">
      <alignment horizontal="center" vertical="center"/>
    </xf>
    <xf numFmtId="2" fontId="17" fillId="0" borderId="20" xfId="0" applyNumberFormat="1" applyFont="1" applyBorder="1" applyAlignment="1">
      <alignment horizontal="center" vertical="center"/>
    </xf>
    <xf numFmtId="2" fontId="14" fillId="0" borderId="0" xfId="0" applyNumberFormat="1" applyFont="1" applyAlignment="1">
      <alignment vertical="center"/>
    </xf>
    <xf numFmtId="2" fontId="18" fillId="0" borderId="0" xfId="0" applyNumberFormat="1" applyFont="1" applyAlignment="1">
      <alignment vertical="center"/>
    </xf>
    <xf numFmtId="2" fontId="9" fillId="0" borderId="0" xfId="0" applyNumberFormat="1" applyFont="1" applyAlignment="1">
      <alignment vertical="center"/>
    </xf>
    <xf numFmtId="2" fontId="33" fillId="0" borderId="0" xfId="0" applyNumberFormat="1" applyFont="1"/>
    <xf numFmtId="2" fontId="13" fillId="0" borderId="14" xfId="0" applyNumberFormat="1" applyFont="1" applyBorder="1" applyAlignment="1">
      <alignment horizontal="center" vertical="center"/>
    </xf>
    <xf numFmtId="2" fontId="13" fillId="0" borderId="0" xfId="0" applyNumberFormat="1" applyFont="1" applyAlignment="1">
      <alignment horizontal="center" vertical="center"/>
    </xf>
    <xf numFmtId="2" fontId="18" fillId="0" borderId="0" xfId="0" applyNumberFormat="1" applyFont="1"/>
    <xf numFmtId="0" fontId="9" fillId="0" borderId="0" xfId="0" applyFont="1" applyAlignment="1">
      <alignment vertical="center" wrapText="1"/>
    </xf>
    <xf numFmtId="0" fontId="35" fillId="0" borderId="0" xfId="0" applyFont="1" applyAlignment="1">
      <alignment vertical="center" wrapText="1"/>
    </xf>
    <xf numFmtId="0" fontId="34" fillId="0" borderId="9" xfId="0" applyFont="1" applyBorder="1" applyAlignment="1">
      <alignment vertical="center" wrapText="1"/>
    </xf>
    <xf numFmtId="0" fontId="34" fillId="0" borderId="8" xfId="0" applyFont="1" applyBorder="1" applyAlignment="1">
      <alignment vertical="center" wrapText="1"/>
    </xf>
    <xf numFmtId="0" fontId="34" fillId="0" borderId="13" xfId="0" applyFont="1" applyBorder="1" applyAlignment="1">
      <alignment vertical="center" wrapText="1"/>
    </xf>
    <xf numFmtId="0" fontId="34" fillId="0" borderId="4" xfId="0" applyFont="1" applyBorder="1" applyAlignment="1">
      <alignment vertical="center" wrapText="1"/>
    </xf>
    <xf numFmtId="0" fontId="34" fillId="0" borderId="21" xfId="0" applyFont="1" applyBorder="1" applyAlignment="1">
      <alignment vertical="center" wrapText="1"/>
    </xf>
    <xf numFmtId="49" fontId="7" fillId="3" borderId="1" xfId="0" quotePrefix="1" applyNumberFormat="1" applyFont="1" applyFill="1" applyBorder="1" applyAlignment="1">
      <alignment horizontal="left" vertical="top" wrapText="1"/>
    </xf>
    <xf numFmtId="49" fontId="7" fillId="4" borderId="1" xfId="0" applyNumberFormat="1" applyFont="1" applyFill="1" applyBorder="1" applyAlignment="1">
      <alignment horizontal="left" vertical="top" wrapText="1"/>
    </xf>
    <xf numFmtId="49" fontId="7" fillId="4" borderId="1" xfId="0" applyNumberFormat="1" applyFont="1" applyFill="1" applyBorder="1" applyAlignment="1" applyProtection="1">
      <alignment horizontal="center" vertical="center" wrapText="1"/>
      <protection locked="0"/>
    </xf>
    <xf numFmtId="0" fontId="2" fillId="0" borderId="1" xfId="0" applyFont="1" applyBorder="1" applyAlignment="1" applyProtection="1">
      <alignment horizontal="center" vertical="center"/>
      <protection locked="0"/>
    </xf>
    <xf numFmtId="49" fontId="0" fillId="0" borderId="1" xfId="0" applyNumberFormat="1" applyBorder="1" applyAlignment="1" applyProtection="1">
      <alignment horizontal="left" vertical="top" wrapText="1"/>
      <protection locked="0"/>
    </xf>
    <xf numFmtId="0" fontId="30" fillId="0" borderId="2" xfId="0" applyFont="1" applyBorder="1" applyAlignment="1">
      <alignment vertical="center" wrapText="1"/>
    </xf>
    <xf numFmtId="0" fontId="30" fillId="0" borderId="7" xfId="0" applyFont="1" applyBorder="1" applyAlignment="1">
      <alignment vertical="center" wrapText="1"/>
    </xf>
    <xf numFmtId="0" fontId="30" fillId="0" borderId="2" xfId="0" quotePrefix="1" applyFont="1" applyBorder="1" applyAlignment="1">
      <alignment vertical="center" wrapText="1"/>
    </xf>
    <xf numFmtId="0" fontId="15" fillId="0" borderId="2" xfId="0" applyFont="1" applyBorder="1" applyAlignment="1">
      <alignment vertical="center" wrapText="1"/>
    </xf>
    <xf numFmtId="49" fontId="7" fillId="3" borderId="1" xfId="0" applyNumberFormat="1" applyFont="1" applyFill="1" applyBorder="1" applyAlignment="1">
      <alignment horizontal="left" vertical="top" wrapText="1"/>
    </xf>
    <xf numFmtId="49" fontId="7" fillId="3" borderId="4" xfId="0" applyNumberFormat="1" applyFont="1" applyFill="1" applyBorder="1" applyAlignment="1">
      <alignment horizontal="left" vertical="top" wrapText="1"/>
    </xf>
    <xf numFmtId="49" fontId="7" fillId="3" borderId="3" xfId="0" applyNumberFormat="1" applyFont="1" applyFill="1" applyBorder="1" applyAlignment="1">
      <alignment horizontal="left" vertical="top" wrapText="1"/>
    </xf>
    <xf numFmtId="49" fontId="7" fillId="3" borderId="22" xfId="0" applyNumberFormat="1" applyFont="1" applyFill="1" applyBorder="1" applyAlignment="1">
      <alignment horizontal="left" vertical="top" wrapText="1"/>
    </xf>
    <xf numFmtId="49" fontId="7" fillId="3" borderId="22" xfId="0" quotePrefix="1" applyNumberFormat="1" applyFont="1" applyFill="1" applyBorder="1" applyAlignment="1">
      <alignment horizontal="left" vertical="top" wrapText="1"/>
    </xf>
    <xf numFmtId="49" fontId="7" fillId="4" borderId="22" xfId="0" applyNumberFormat="1" applyFont="1" applyFill="1" applyBorder="1" applyAlignment="1">
      <alignment horizontal="left" vertical="top" wrapText="1"/>
    </xf>
    <xf numFmtId="49" fontId="7" fillId="4" borderId="22" xfId="0" applyNumberFormat="1" applyFont="1" applyFill="1" applyBorder="1" applyAlignment="1" applyProtection="1">
      <alignment horizontal="center" vertical="center" wrapText="1"/>
      <protection locked="0"/>
    </xf>
    <xf numFmtId="0" fontId="2" fillId="0" borderId="22" xfId="0" applyFont="1" applyBorder="1" applyAlignment="1" applyProtection="1">
      <alignment horizontal="center" vertical="center"/>
      <protection locked="0"/>
    </xf>
    <xf numFmtId="49" fontId="0" fillId="0" borderId="22" xfId="0" applyNumberFormat="1" applyBorder="1" applyAlignment="1" applyProtection="1">
      <alignment horizontal="left" vertical="top" wrapText="1"/>
      <protection locked="0"/>
    </xf>
    <xf numFmtId="0" fontId="2" fillId="0" borderId="22" xfId="0" applyFont="1" applyFill="1" applyBorder="1" applyAlignment="1" applyProtection="1">
      <alignment horizontal="center" vertical="center"/>
      <protection locked="0"/>
    </xf>
    <xf numFmtId="49" fontId="7" fillId="3" borderId="4" xfId="0" applyNumberFormat="1" applyFont="1" applyFill="1" applyBorder="1" applyAlignment="1">
      <alignment horizontal="left" vertical="top" wrapText="1"/>
    </xf>
    <xf numFmtId="49" fontId="7" fillId="3" borderId="2" xfId="0" applyNumberFormat="1" applyFont="1" applyFill="1" applyBorder="1" applyAlignment="1">
      <alignment horizontal="left" vertical="top" wrapText="1"/>
    </xf>
    <xf numFmtId="49" fontId="7" fillId="3" borderId="7" xfId="0" applyNumberFormat="1" applyFont="1" applyFill="1" applyBorder="1" applyAlignment="1">
      <alignment horizontal="left" vertical="top" wrapText="1"/>
    </xf>
    <xf numFmtId="49" fontId="7" fillId="3" borderId="3" xfId="0" applyNumberFormat="1" applyFont="1" applyFill="1" applyBorder="1" applyAlignment="1">
      <alignment horizontal="left" vertical="top" wrapText="1"/>
    </xf>
    <xf numFmtId="49" fontId="7" fillId="3" borderId="7" xfId="0" applyNumberFormat="1" applyFont="1" applyFill="1" applyBorder="1" applyAlignment="1">
      <alignment vertical="top" wrapText="1"/>
    </xf>
    <xf numFmtId="0" fontId="25" fillId="0" borderId="0" xfId="1" applyFont="1" applyAlignment="1">
      <alignment horizontal="left" wrapText="1"/>
    </xf>
    <xf numFmtId="0" fontId="23" fillId="0" borderId="0" xfId="1" applyFont="1" applyAlignment="1">
      <alignment horizontal="left"/>
    </xf>
    <xf numFmtId="0" fontId="37" fillId="0" borderId="0" xfId="0" applyFont="1" applyAlignment="1">
      <alignment horizontal="center" vertical="top"/>
    </xf>
    <xf numFmtId="0" fontId="38" fillId="5" borderId="23" xfId="0" applyFont="1" applyFill="1" applyBorder="1" applyAlignment="1" applyProtection="1">
      <alignment horizontal="center" vertical="center"/>
      <protection locked="0"/>
    </xf>
    <xf numFmtId="0" fontId="22" fillId="0" borderId="0" xfId="1" applyFont="1" applyAlignment="1">
      <alignment horizontal="center" vertical="top"/>
    </xf>
    <xf numFmtId="49" fontId="23" fillId="0" borderId="17" xfId="1" applyNumberFormat="1" applyFont="1" applyBorder="1" applyAlignment="1" applyProtection="1">
      <alignment horizontal="left" vertical="center"/>
      <protection locked="0"/>
    </xf>
    <xf numFmtId="49" fontId="23" fillId="0" borderId="18" xfId="1" applyNumberFormat="1" applyFont="1" applyBorder="1" applyAlignment="1" applyProtection="1">
      <alignment horizontal="left" vertical="center"/>
      <protection locked="0"/>
    </xf>
    <xf numFmtId="165" fontId="23" fillId="0" borderId="17" xfId="1" applyNumberFormat="1" applyFont="1" applyBorder="1" applyAlignment="1" applyProtection="1">
      <alignment horizontal="left" vertical="center" wrapText="1"/>
      <protection locked="0"/>
    </xf>
    <xf numFmtId="165" fontId="23" fillId="0" borderId="18" xfId="1" applyNumberFormat="1" applyFont="1" applyBorder="1" applyAlignment="1" applyProtection="1">
      <alignment horizontal="left" vertical="center" wrapText="1"/>
      <protection locked="0"/>
    </xf>
    <xf numFmtId="49" fontId="23" fillId="0" borderId="17" xfId="1" applyNumberFormat="1" applyFont="1" applyBorder="1" applyAlignment="1" applyProtection="1">
      <alignment horizontal="left" vertical="top" wrapText="1"/>
      <protection locked="0"/>
    </xf>
    <xf numFmtId="49" fontId="23" fillId="0" borderId="18" xfId="1" applyNumberFormat="1" applyFont="1" applyBorder="1" applyAlignment="1" applyProtection="1">
      <alignment horizontal="left" vertical="top" wrapText="1"/>
      <protection locked="0"/>
    </xf>
    <xf numFmtId="49" fontId="23" fillId="0" borderId="17" xfId="1" applyNumberFormat="1" applyFont="1" applyBorder="1" applyAlignment="1" applyProtection="1">
      <alignment horizontal="left" vertical="center" wrapText="1"/>
      <protection locked="0"/>
    </xf>
    <xf numFmtId="49" fontId="23" fillId="0" borderId="18" xfId="1" applyNumberFormat="1" applyFont="1" applyBorder="1" applyAlignment="1" applyProtection="1">
      <alignment horizontal="left" vertical="center" wrapText="1"/>
      <protection locked="0"/>
    </xf>
    <xf numFmtId="0" fontId="26" fillId="5" borderId="12" xfId="1" applyFont="1" applyFill="1" applyBorder="1" applyAlignment="1">
      <alignment horizontal="center" vertical="center" wrapText="1"/>
    </xf>
    <xf numFmtId="0" fontId="25" fillId="0" borderId="0" xfId="1" applyFont="1" applyAlignment="1">
      <alignment horizontal="left" vertical="top" wrapText="1"/>
    </xf>
    <xf numFmtId="0" fontId="27" fillId="0" borderId="0" xfId="1" applyFont="1" applyBorder="1" applyAlignment="1">
      <alignment horizontal="left" vertical="top" wrapText="1"/>
    </xf>
    <xf numFmtId="0" fontId="36" fillId="0" borderId="0" xfId="1" applyFont="1" applyBorder="1" applyAlignment="1">
      <alignment horizontal="left" vertical="top" wrapText="1"/>
    </xf>
    <xf numFmtId="0" fontId="19" fillId="0" borderId="0" xfId="0" applyFont="1" applyAlignment="1">
      <alignment horizontal="center" vertical="top" wrapText="1"/>
    </xf>
    <xf numFmtId="49" fontId="7" fillId="3" borderId="4" xfId="0" applyNumberFormat="1" applyFont="1" applyFill="1" applyBorder="1" applyAlignment="1">
      <alignment horizontal="left" vertical="top" wrapText="1"/>
    </xf>
    <xf numFmtId="49" fontId="7" fillId="3" borderId="2" xfId="0" applyNumberFormat="1" applyFont="1" applyFill="1" applyBorder="1" applyAlignment="1">
      <alignment horizontal="left" vertical="top" wrapText="1"/>
    </xf>
    <xf numFmtId="49" fontId="7" fillId="3" borderId="3" xfId="0" applyNumberFormat="1" applyFont="1" applyFill="1" applyBorder="1" applyAlignment="1">
      <alignment horizontal="left" vertical="top" wrapText="1"/>
    </xf>
    <xf numFmtId="49" fontId="7" fillId="3" borderId="7" xfId="0" applyNumberFormat="1" applyFont="1" applyFill="1" applyBorder="1" applyAlignment="1">
      <alignment horizontal="left" vertical="top" wrapText="1"/>
    </xf>
    <xf numFmtId="49" fontId="7" fillId="3" borderId="8" xfId="0" applyNumberFormat="1" applyFont="1" applyFill="1" applyBorder="1" applyAlignment="1">
      <alignment horizontal="left" vertical="top" wrapText="1"/>
    </xf>
    <xf numFmtId="49" fontId="7" fillId="3" borderId="10" xfId="0" applyNumberFormat="1" applyFont="1" applyFill="1" applyBorder="1" applyAlignment="1">
      <alignment horizontal="left" vertical="top" wrapText="1"/>
    </xf>
    <xf numFmtId="49" fontId="7" fillId="3" borderId="1" xfId="0" applyNumberFormat="1" applyFont="1" applyFill="1" applyBorder="1" applyAlignment="1">
      <alignment horizontal="left" vertical="top" wrapText="1"/>
    </xf>
    <xf numFmtId="49" fontId="7" fillId="3" borderId="9" xfId="0" applyNumberFormat="1" applyFont="1" applyFill="1" applyBorder="1" applyAlignment="1">
      <alignment horizontal="left" vertical="top" wrapText="1"/>
    </xf>
    <xf numFmtId="49" fontId="7" fillId="3" borderId="7" xfId="0" applyNumberFormat="1" applyFont="1" applyFill="1" applyBorder="1" applyAlignment="1">
      <alignment vertical="top" wrapText="1"/>
    </xf>
    <xf numFmtId="49" fontId="7" fillId="3" borderId="8" xfId="0" applyNumberFormat="1" applyFont="1" applyFill="1" applyBorder="1" applyAlignment="1">
      <alignment vertical="top" wrapText="1"/>
    </xf>
    <xf numFmtId="49" fontId="7" fillId="3" borderId="10" xfId="0" applyNumberFormat="1" applyFont="1" applyFill="1" applyBorder="1" applyAlignment="1">
      <alignment vertical="top" wrapText="1"/>
    </xf>
    <xf numFmtId="49" fontId="7" fillId="3" borderId="9" xfId="0" applyNumberFormat="1" applyFont="1" applyFill="1" applyBorder="1" applyAlignment="1">
      <alignment vertical="top" wrapText="1"/>
    </xf>
    <xf numFmtId="49" fontId="7" fillId="3" borderId="1" xfId="0" applyNumberFormat="1" applyFont="1" applyFill="1" applyBorder="1" applyAlignment="1">
      <alignment vertical="top" wrapText="1"/>
    </xf>
    <xf numFmtId="0" fontId="19" fillId="0" borderId="0" xfId="0" applyFont="1" applyAlignment="1">
      <alignment horizontal="center"/>
    </xf>
    <xf numFmtId="49" fontId="6" fillId="0" borderId="15" xfId="0" applyNumberFormat="1" applyFont="1" applyBorder="1" applyAlignment="1">
      <alignment horizontal="left" wrapText="1"/>
    </xf>
    <xf numFmtId="49" fontId="6" fillId="0" borderId="0" xfId="0" applyNumberFormat="1" applyFont="1" applyAlignment="1">
      <alignment wrapText="1"/>
    </xf>
    <xf numFmtId="0" fontId="14" fillId="0" borderId="12" xfId="0" applyFont="1" applyBorder="1" applyAlignment="1">
      <alignment horizontal="left" vertical="center" wrapText="1"/>
    </xf>
    <xf numFmtId="165" fontId="14" fillId="0" borderId="12" xfId="0" applyNumberFormat="1" applyFont="1" applyBorder="1" applyAlignment="1">
      <alignment horizontal="left" vertical="center" wrapText="1"/>
    </xf>
    <xf numFmtId="0" fontId="20" fillId="0" borderId="0" xfId="0" applyFont="1" applyAlignment="1">
      <alignment horizontal="center"/>
    </xf>
    <xf numFmtId="0" fontId="39" fillId="0" borderId="0" xfId="0" applyFont="1" applyAlignment="1">
      <alignment vertical="center" wrapText="1"/>
    </xf>
    <xf numFmtId="0" fontId="6" fillId="0" borderId="0" xfId="0" applyFont="1" applyAlignment="1">
      <alignment wrapText="1"/>
    </xf>
    <xf numFmtId="0" fontId="6" fillId="0" borderId="0" xfId="0" applyFont="1" applyAlignment="1">
      <alignment horizontal="left" wrapText="1"/>
    </xf>
    <xf numFmtId="0" fontId="5" fillId="0" borderId="0" xfId="0" applyFont="1" applyAlignment="1">
      <alignment wrapText="1"/>
    </xf>
    <xf numFmtId="0" fontId="14" fillId="0" borderId="6" xfId="0" applyFont="1" applyBorder="1" applyAlignment="1">
      <alignment horizontal="left" vertical="center" wrapText="1"/>
    </xf>
    <xf numFmtId="0" fontId="14" fillId="0" borderId="11" xfId="0" applyFont="1" applyBorder="1" applyAlignment="1">
      <alignment horizontal="left" vertical="center" wrapText="1"/>
    </xf>
    <xf numFmtId="0" fontId="14" fillId="0" borderId="5" xfId="0" applyFont="1" applyBorder="1" applyAlignment="1">
      <alignment horizontal="left" vertical="center" wrapText="1"/>
    </xf>
    <xf numFmtId="165" fontId="14" fillId="0" borderId="6" xfId="0" applyNumberFormat="1" applyFont="1" applyBorder="1" applyAlignment="1">
      <alignment horizontal="left" vertical="center" wrapText="1"/>
    </xf>
    <xf numFmtId="165" fontId="14" fillId="0" borderId="11" xfId="0" applyNumberFormat="1" applyFont="1" applyBorder="1" applyAlignment="1">
      <alignment horizontal="left" vertical="center" wrapText="1"/>
    </xf>
    <xf numFmtId="165" fontId="14" fillId="0" borderId="5" xfId="0" applyNumberFormat="1" applyFont="1" applyBorder="1" applyAlignment="1">
      <alignment horizontal="left" vertical="center" wrapText="1"/>
    </xf>
  </cellXfs>
  <cellStyles count="2">
    <cellStyle name="Normal" xfId="0" builtinId="0"/>
    <cellStyle name="Normal 2" xfId="1" xr:uid="{9E0A1E07-D5AE-46F3-AA64-58FD1ADFA9BF}"/>
  </cellStyles>
  <dxfs count="62">
    <dxf>
      <font>
        <color rgb="FF76933C"/>
      </font>
    </dxf>
    <dxf>
      <font>
        <color rgb="FF92D050"/>
      </font>
    </dxf>
    <dxf>
      <font>
        <color rgb="FFF79646"/>
      </font>
    </dxf>
    <dxf>
      <font>
        <color rgb="FFFF0000"/>
      </font>
    </dxf>
    <dxf>
      <font>
        <color rgb="FF76933C"/>
      </font>
    </dxf>
    <dxf>
      <font>
        <color rgb="FF92D050"/>
      </font>
    </dxf>
    <dxf>
      <font>
        <color rgb="FFF79646"/>
      </font>
    </dxf>
    <dxf>
      <font>
        <color rgb="FFFF0000"/>
      </font>
    </dxf>
    <dxf>
      <font>
        <color rgb="FF76933C"/>
      </font>
    </dxf>
    <dxf>
      <font>
        <color rgb="FF92D050"/>
      </font>
    </dxf>
    <dxf>
      <font>
        <color rgb="FFF79646"/>
      </font>
    </dxf>
    <dxf>
      <font>
        <color rgb="FFFF0000"/>
      </font>
    </dxf>
    <dxf>
      <font>
        <color rgb="FF76933C"/>
      </font>
    </dxf>
    <dxf>
      <font>
        <color rgb="FF92D050"/>
      </font>
    </dxf>
    <dxf>
      <font>
        <color rgb="FFF79646"/>
      </font>
    </dxf>
    <dxf>
      <font>
        <color rgb="FFFF0000"/>
      </font>
    </dxf>
    <dxf>
      <font>
        <color rgb="FF76933C"/>
      </font>
    </dxf>
    <dxf>
      <font>
        <color rgb="FF92D050"/>
      </font>
    </dxf>
    <dxf>
      <font>
        <color rgb="FFF79646"/>
      </font>
    </dxf>
    <dxf>
      <font>
        <color rgb="FFFF0000"/>
      </font>
    </dxf>
    <dxf>
      <font>
        <strike/>
        <color theme="0" tint="-0.34998626667073579"/>
      </font>
      <numFmt numFmtId="30" formatCode="@"/>
      <fill>
        <patternFill>
          <bgColor theme="0" tint="-4.9989318521683403E-2"/>
        </patternFill>
      </fill>
    </dxf>
    <dxf>
      <fill>
        <patternFill>
          <bgColor theme="6" tint="-0.24994659260841701"/>
        </patternFill>
      </fill>
    </dxf>
    <dxf>
      <fill>
        <patternFill>
          <bgColor rgb="FF92D050"/>
        </patternFill>
      </fill>
    </dxf>
    <dxf>
      <fill>
        <patternFill>
          <bgColor theme="9"/>
        </patternFill>
      </fill>
    </dxf>
    <dxf>
      <fill>
        <patternFill>
          <bgColor rgb="FFFF0000"/>
        </patternFill>
      </fill>
    </dxf>
    <dxf>
      <numFmt numFmtId="164" formatCode=";;;"/>
      <fill>
        <patternFill>
          <bgColor theme="0" tint="-4.9989318521683403E-2"/>
        </patternFill>
      </fill>
    </dxf>
    <dxf>
      <font>
        <strike/>
        <color theme="0" tint="-0.34998626667073579"/>
      </font>
      <numFmt numFmtId="30" formatCode="@"/>
      <fill>
        <patternFill>
          <bgColor theme="0" tint="-4.9989318521683403E-2"/>
        </patternFill>
      </fill>
    </dxf>
    <dxf>
      <fill>
        <patternFill>
          <bgColor theme="6" tint="-0.24994659260841701"/>
        </patternFill>
      </fill>
    </dxf>
    <dxf>
      <fill>
        <patternFill>
          <bgColor rgb="FF92D050"/>
        </patternFill>
      </fill>
    </dxf>
    <dxf>
      <fill>
        <patternFill>
          <bgColor theme="9"/>
        </patternFill>
      </fill>
    </dxf>
    <dxf>
      <fill>
        <patternFill>
          <bgColor rgb="FFFF0000"/>
        </patternFill>
      </fill>
    </dxf>
    <dxf>
      <numFmt numFmtId="164" formatCode=";;;"/>
      <fill>
        <patternFill>
          <bgColor theme="0" tint="-4.9989318521683403E-2"/>
        </patternFill>
      </fill>
    </dxf>
    <dxf>
      <font>
        <strike/>
        <color theme="0" tint="-0.34998626667073579"/>
      </font>
      <numFmt numFmtId="30" formatCode="@"/>
      <fill>
        <patternFill>
          <bgColor theme="0" tint="-4.9989318521683403E-2"/>
        </patternFill>
      </fill>
    </dxf>
    <dxf>
      <fill>
        <patternFill>
          <bgColor theme="6" tint="-0.24994659260841701"/>
        </patternFill>
      </fill>
    </dxf>
    <dxf>
      <fill>
        <patternFill>
          <bgColor rgb="FF92D050"/>
        </patternFill>
      </fill>
    </dxf>
    <dxf>
      <fill>
        <patternFill>
          <bgColor theme="9"/>
        </patternFill>
      </fill>
    </dxf>
    <dxf>
      <fill>
        <patternFill>
          <bgColor rgb="FFFF0000"/>
        </patternFill>
      </fill>
    </dxf>
    <dxf>
      <numFmt numFmtId="164" formatCode=";;;"/>
      <fill>
        <patternFill>
          <bgColor theme="0" tint="-4.9989318521683403E-2"/>
        </patternFill>
      </fill>
    </dxf>
    <dxf>
      <fill>
        <patternFill>
          <bgColor theme="6" tint="-0.24994659260841701"/>
        </patternFill>
      </fill>
    </dxf>
    <dxf>
      <fill>
        <patternFill>
          <bgColor rgb="FF92D050"/>
        </patternFill>
      </fill>
    </dxf>
    <dxf>
      <fill>
        <patternFill>
          <bgColor theme="9"/>
        </patternFill>
      </fill>
    </dxf>
    <dxf>
      <fill>
        <patternFill>
          <bgColor rgb="FFFF0000"/>
        </patternFill>
      </fill>
    </dxf>
    <dxf>
      <numFmt numFmtId="164" formatCode=";;;"/>
      <fill>
        <patternFill>
          <bgColor theme="0" tint="-4.9989318521683403E-2"/>
        </patternFill>
      </fill>
    </dxf>
    <dxf>
      <font>
        <strike/>
        <color theme="0" tint="-0.34998626667073579"/>
      </font>
      <numFmt numFmtId="30" formatCode="@"/>
      <fill>
        <patternFill>
          <bgColor theme="0" tint="-4.9989318521683403E-2"/>
        </patternFill>
      </fill>
    </dxf>
    <dxf>
      <font>
        <strike/>
        <color theme="0" tint="-0.34998626667073579"/>
      </font>
      <numFmt numFmtId="30" formatCode="@"/>
      <fill>
        <patternFill>
          <bgColor theme="0" tint="-4.9989318521683403E-2"/>
        </patternFill>
      </fill>
    </dxf>
    <dxf>
      <fill>
        <patternFill>
          <bgColor theme="6" tint="-0.24994659260841701"/>
        </patternFill>
      </fill>
    </dxf>
    <dxf>
      <fill>
        <patternFill>
          <bgColor rgb="FF92D050"/>
        </patternFill>
      </fill>
    </dxf>
    <dxf>
      <fill>
        <patternFill>
          <bgColor theme="9"/>
        </patternFill>
      </fill>
    </dxf>
    <dxf>
      <fill>
        <patternFill>
          <bgColor rgb="FFFF0000"/>
        </patternFill>
      </fill>
    </dxf>
    <dxf>
      <numFmt numFmtId="164" formatCode=";;;"/>
      <fill>
        <patternFill>
          <bgColor theme="0" tint="-4.9989318521683403E-2"/>
        </patternFill>
      </fill>
    </dxf>
    <dxf>
      <font>
        <strike/>
        <color theme="0" tint="-0.34998626667073579"/>
      </font>
      <numFmt numFmtId="30" formatCode="@"/>
      <fill>
        <patternFill>
          <bgColor theme="0" tint="-4.9989318521683403E-2"/>
        </patternFill>
      </fill>
    </dxf>
    <dxf>
      <fill>
        <patternFill>
          <bgColor theme="6" tint="-0.24994659260841701"/>
        </patternFill>
      </fill>
    </dxf>
    <dxf>
      <fill>
        <patternFill>
          <bgColor rgb="FF92D050"/>
        </patternFill>
      </fill>
    </dxf>
    <dxf>
      <fill>
        <patternFill>
          <bgColor theme="9"/>
        </patternFill>
      </fill>
    </dxf>
    <dxf>
      <fill>
        <patternFill>
          <bgColor rgb="FFFF0000"/>
        </patternFill>
      </fill>
    </dxf>
    <dxf>
      <numFmt numFmtId="164" formatCode=";;;"/>
      <fill>
        <patternFill>
          <bgColor theme="0" tint="-4.9989318521683403E-2"/>
        </patternFill>
      </fill>
    </dxf>
    <dxf>
      <font>
        <strike/>
        <color theme="0" tint="-0.34998626667073579"/>
      </font>
      <numFmt numFmtId="30" formatCode="@"/>
      <fill>
        <patternFill patternType="solid">
          <bgColor theme="0" tint="-4.9989318521683403E-2"/>
        </patternFill>
      </fill>
    </dxf>
    <dxf>
      <fill>
        <patternFill>
          <bgColor theme="6" tint="-0.24994659260841701"/>
        </patternFill>
      </fill>
    </dxf>
    <dxf>
      <fill>
        <patternFill>
          <bgColor rgb="FF92D050"/>
        </patternFill>
      </fill>
    </dxf>
    <dxf>
      <fill>
        <patternFill>
          <bgColor theme="9"/>
        </patternFill>
      </fill>
    </dxf>
    <dxf>
      <fill>
        <patternFill>
          <bgColor rgb="FFFF0000"/>
        </patternFill>
      </fill>
    </dxf>
    <dxf>
      <numFmt numFmtId="164" formatCode=";;;"/>
      <fill>
        <patternFill>
          <bgColor theme="0" tint="-4.9989318521683403E-2"/>
        </patternFill>
      </fill>
    </dxf>
  </dxfs>
  <tableStyles count="0" defaultTableStyle="TableStyleMedium2" defaultPivotStyle="PivotStyleLight16"/>
  <colors>
    <mruColors>
      <color rgb="FF76933C"/>
      <color rgb="FF92D050"/>
      <color rgb="FFF79646"/>
      <color rgb="FFFF0000"/>
      <color rgb="FFFFFF00"/>
      <color rgb="FFFFCC66"/>
      <color rgb="FFFF3300"/>
      <color rgb="FFFFFF99"/>
      <color rgb="FF87CB3D"/>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GB"/>
              <a:t>LAW ENFORCEMENT MANAGEMENT</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36561687556299094"/>
          <c:y val="0.24571946027702779"/>
          <c:w val="0.28968156565656566"/>
          <c:h val="0.67358791523482242"/>
        </c:manualLayout>
      </c:layout>
      <c:radarChart>
        <c:radarStyle val="marker"/>
        <c:varyColors val="0"/>
        <c:ser>
          <c:idx val="0"/>
          <c:order val="0"/>
          <c:spPr>
            <a:ln w="34925" cap="rnd">
              <a:solidFill>
                <a:schemeClr val="accent1"/>
              </a:solidFill>
              <a:round/>
            </a:ln>
            <a:effectLst>
              <a:outerShdw blurRad="40000" dist="23000" dir="5400000" rotWithShape="0">
                <a:srgbClr val="000000">
                  <a:alpha val="35000"/>
                </a:srgbClr>
              </a:outerShdw>
            </a:effectLst>
          </c:spPr>
          <c:marker>
            <c:symbol val="circle"/>
            <c:size val="6"/>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w="9525">
                <a:solidFill>
                  <a:schemeClr val="accent1"/>
                </a:solidFill>
                <a:round/>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cat>
            <c:strRef>
              <c:f>'Radar Charts'!$B$50:$B$54</c:f>
              <c:strCache>
                <c:ptCount val="5"/>
                <c:pt idx="0">
                  <c:v>Law enforcement managers</c:v>
                </c:pt>
                <c:pt idx="1">
                  <c:v>Law enforcement operations</c:v>
                </c:pt>
                <c:pt idx="2">
                  <c:v>Law enforcement systems &amp; infrastructure</c:v>
                </c:pt>
                <c:pt idx="3">
                  <c:v>Law enforcement surveillance methods</c:v>
                </c:pt>
                <c:pt idx="4">
                  <c:v>Law enforcement monitoring</c:v>
                </c:pt>
              </c:strCache>
            </c:strRef>
          </c:cat>
          <c:val>
            <c:numRef>
              <c:f>'Radar Charts'!$D$50:$D$54</c:f>
              <c:numCache>
                <c:formatCode>General</c:formatCode>
                <c:ptCount val="5"/>
                <c:pt idx="0">
                  <c:v>#N/A</c:v>
                </c:pt>
                <c:pt idx="1">
                  <c:v>#N/A</c:v>
                </c:pt>
                <c:pt idx="2">
                  <c:v>#N/A</c:v>
                </c:pt>
                <c:pt idx="3">
                  <c:v>#N/A</c:v>
                </c:pt>
                <c:pt idx="4">
                  <c:v>#N/A</c:v>
                </c:pt>
              </c:numCache>
            </c:numRef>
          </c:val>
          <c:extLst>
            <c:ext xmlns:c16="http://schemas.microsoft.com/office/drawing/2014/chart" uri="{C3380CC4-5D6E-409C-BE32-E72D297353CC}">
              <c16:uniqueId val="{00000000-DB73-41DA-A5F9-6B0A22FE92FB}"/>
            </c:ext>
          </c:extLst>
        </c:ser>
        <c:dLbls>
          <c:showLegendKey val="0"/>
          <c:showVal val="0"/>
          <c:showCatName val="0"/>
          <c:showSerName val="0"/>
          <c:showPercent val="0"/>
          <c:showBubbleSize val="0"/>
        </c:dLbls>
        <c:axId val="622394976"/>
        <c:axId val="674846864"/>
      </c:radarChart>
      <c:catAx>
        <c:axId val="622394976"/>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674846864"/>
        <c:crosses val="autoZero"/>
        <c:auto val="1"/>
        <c:lblAlgn val="ctr"/>
        <c:lblOffset val="100"/>
        <c:noMultiLvlLbl val="0"/>
      </c:catAx>
      <c:valAx>
        <c:axId val="674846864"/>
        <c:scaling>
          <c:orientation val="minMax"/>
          <c:min val="1"/>
        </c:scaling>
        <c:delete val="1"/>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crossAx val="622394976"/>
        <c:crosses val="autoZero"/>
        <c:crossBetween val="between"/>
        <c:majorUnit val="1"/>
      </c:valAx>
      <c:spPr>
        <a:noFill/>
        <a:ln>
          <a:noFill/>
        </a:ln>
        <a:effectLst/>
      </c:spPr>
    </c:plotArea>
    <c:plotVisOnly val="0"/>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12700" cap="flat" cmpd="sng" algn="ctr">
      <a:solidFill>
        <a:schemeClr val="accent1"/>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GB"/>
              <a:t>STAKEHOLDER PARTICIPATION</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37794273794174105"/>
          <c:y val="0.26522693837332023"/>
          <c:w val="0.25240066450931237"/>
          <c:h val="0.55534382705344743"/>
        </c:manualLayout>
      </c:layout>
      <c:radarChart>
        <c:radarStyle val="marker"/>
        <c:varyColors val="0"/>
        <c:ser>
          <c:idx val="0"/>
          <c:order val="0"/>
          <c:spPr>
            <a:ln w="34925" cap="rnd">
              <a:solidFill>
                <a:schemeClr val="accent1"/>
              </a:solidFill>
              <a:round/>
            </a:ln>
            <a:effectLst>
              <a:outerShdw blurRad="40000" dist="23000" dir="5400000" rotWithShape="0">
                <a:srgbClr val="000000">
                  <a:alpha val="35000"/>
                </a:srgbClr>
              </a:outerShdw>
            </a:effectLst>
          </c:spPr>
          <c:marker>
            <c:symbol val="circle"/>
            <c:size val="6"/>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w="9525">
                <a:solidFill>
                  <a:schemeClr val="accent1"/>
                </a:solidFill>
                <a:round/>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cat>
            <c:strRef>
              <c:f>'Radar Charts'!$F$50:$F$53</c:f>
              <c:strCache>
                <c:ptCount val="4"/>
                <c:pt idx="0">
                  <c:v>Community role in wildlife crime prevention</c:v>
                </c:pt>
                <c:pt idx="1">
                  <c:v>Community support for conservation</c:v>
                </c:pt>
                <c:pt idx="2">
                  <c:v>Site-level LE stakeholder cooperation</c:v>
                </c:pt>
                <c:pt idx="3">
                  <c:v>Transfrontier cooperation</c:v>
                </c:pt>
              </c:strCache>
            </c:strRef>
          </c:cat>
          <c:val>
            <c:numRef>
              <c:f>'Radar Charts'!$G$50:$G$53</c:f>
              <c:numCache>
                <c:formatCode>General</c:formatCode>
                <c:ptCount val="4"/>
                <c:pt idx="0">
                  <c:v>#N/A</c:v>
                </c:pt>
                <c:pt idx="1">
                  <c:v>#N/A</c:v>
                </c:pt>
                <c:pt idx="2">
                  <c:v>#N/A</c:v>
                </c:pt>
                <c:pt idx="3">
                  <c:v>#N/A</c:v>
                </c:pt>
              </c:numCache>
            </c:numRef>
          </c:val>
          <c:extLst>
            <c:ext xmlns:c16="http://schemas.microsoft.com/office/drawing/2014/chart" uri="{C3380CC4-5D6E-409C-BE32-E72D297353CC}">
              <c16:uniqueId val="{00000000-06AE-46A7-A1A6-8F9AD412F029}"/>
            </c:ext>
          </c:extLst>
        </c:ser>
        <c:dLbls>
          <c:showLegendKey val="0"/>
          <c:showVal val="0"/>
          <c:showCatName val="0"/>
          <c:showSerName val="0"/>
          <c:showPercent val="0"/>
          <c:showBubbleSize val="0"/>
        </c:dLbls>
        <c:axId val="683648344"/>
        <c:axId val="683649000"/>
      </c:radarChart>
      <c:catAx>
        <c:axId val="683648344"/>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683649000"/>
        <c:crosses val="autoZero"/>
        <c:auto val="1"/>
        <c:lblAlgn val="ctr"/>
        <c:lblOffset val="100"/>
        <c:noMultiLvlLbl val="0"/>
      </c:catAx>
      <c:valAx>
        <c:axId val="683649000"/>
        <c:scaling>
          <c:orientation val="minMax"/>
          <c:max val="4"/>
          <c:min val="1"/>
        </c:scaling>
        <c:delete val="1"/>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crossAx val="683648344"/>
        <c:crosses val="autoZero"/>
        <c:crossBetween val="between"/>
        <c:majorUnit val="1"/>
      </c:valAx>
      <c:spPr>
        <a:noFill/>
        <a:ln>
          <a:noFill/>
        </a:ln>
        <a:effectLst/>
      </c:spPr>
    </c:plotArea>
    <c:plotVisOnly val="0"/>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12700" cap="flat" cmpd="sng" algn="ctr">
      <a:solidFill>
        <a:schemeClr val="accent1"/>
      </a:solidFill>
      <a:round/>
    </a:ln>
    <a:effectLst/>
  </c:spPr>
  <c:txPr>
    <a:bodyPr/>
    <a:lstStyle/>
    <a:p>
      <a:pPr>
        <a:defRPr/>
      </a:pPr>
      <a:endParaRPr lang="en-US"/>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GB"/>
              <a:t>LAW ENFORCEMENT PATROLS</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autoTitleDeleted val="0"/>
    <c:plotArea>
      <c:layout/>
      <c:radarChart>
        <c:radarStyle val="marker"/>
        <c:varyColors val="0"/>
        <c:ser>
          <c:idx val="0"/>
          <c:order val="0"/>
          <c:spPr>
            <a:ln w="34925" cap="rnd">
              <a:solidFill>
                <a:schemeClr val="accent1"/>
              </a:solidFill>
              <a:round/>
            </a:ln>
            <a:effectLst>
              <a:outerShdw blurRad="40000" dist="23000" dir="5400000" rotWithShape="0">
                <a:srgbClr val="000000">
                  <a:alpha val="35000"/>
                </a:srgbClr>
              </a:outerShdw>
            </a:effectLst>
          </c:spPr>
          <c:marker>
            <c:symbol val="circle"/>
            <c:size val="6"/>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w="9525">
                <a:solidFill>
                  <a:schemeClr val="accent1"/>
                </a:solidFill>
                <a:round/>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cat>
            <c:strRef>
              <c:f>'Radar Charts'!$B$43:$B$47</c:f>
              <c:strCache>
                <c:ptCount val="5"/>
                <c:pt idx="0">
                  <c:v>Patrol effort</c:v>
                </c:pt>
                <c:pt idx="1">
                  <c:v>Patrol staff aptitude and skills</c:v>
                </c:pt>
                <c:pt idx="2">
                  <c:v>Patrol outfitting</c:v>
                </c:pt>
                <c:pt idx="3">
                  <c:v>Patrol staff standards</c:v>
                </c:pt>
                <c:pt idx="4">
                  <c:v>Job satisfaction</c:v>
                </c:pt>
              </c:strCache>
            </c:strRef>
          </c:cat>
          <c:val>
            <c:numRef>
              <c:f>'Radar Charts'!$D$43:$D$47</c:f>
              <c:numCache>
                <c:formatCode>General</c:formatCode>
                <c:ptCount val="5"/>
                <c:pt idx="0">
                  <c:v>#N/A</c:v>
                </c:pt>
                <c:pt idx="1">
                  <c:v>#N/A</c:v>
                </c:pt>
                <c:pt idx="2">
                  <c:v>#N/A</c:v>
                </c:pt>
                <c:pt idx="3">
                  <c:v>#N/A</c:v>
                </c:pt>
                <c:pt idx="4">
                  <c:v>#N/A</c:v>
                </c:pt>
              </c:numCache>
            </c:numRef>
          </c:val>
          <c:extLst>
            <c:ext xmlns:c16="http://schemas.microsoft.com/office/drawing/2014/chart" uri="{C3380CC4-5D6E-409C-BE32-E72D297353CC}">
              <c16:uniqueId val="{00000000-3287-4530-9EF5-AD9BCFA78705}"/>
            </c:ext>
          </c:extLst>
        </c:ser>
        <c:dLbls>
          <c:showLegendKey val="0"/>
          <c:showVal val="0"/>
          <c:showCatName val="0"/>
          <c:showSerName val="0"/>
          <c:showPercent val="0"/>
          <c:showBubbleSize val="0"/>
        </c:dLbls>
        <c:axId val="463452984"/>
        <c:axId val="463452656"/>
      </c:radarChart>
      <c:catAx>
        <c:axId val="46345298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25400" cap="flat" cmpd="sng" algn="ctr">
            <a:no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463452656"/>
        <c:crosses val="autoZero"/>
        <c:auto val="1"/>
        <c:lblAlgn val="ctr"/>
        <c:lblOffset val="100"/>
        <c:noMultiLvlLbl val="0"/>
      </c:catAx>
      <c:valAx>
        <c:axId val="463452656"/>
        <c:scaling>
          <c:orientation val="minMax"/>
          <c:max val="4"/>
          <c:min val="1"/>
        </c:scaling>
        <c:delete val="1"/>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crossAx val="463452984"/>
        <c:crosses val="autoZero"/>
        <c:crossBetween val="between"/>
        <c:majorUnit val="1"/>
      </c:valAx>
      <c:spPr>
        <a:noFill/>
        <a:ln>
          <a:noFill/>
        </a:ln>
        <a:effectLst/>
      </c:spPr>
    </c:plotArea>
    <c:plotVisOnly val="0"/>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12700" cap="flat" cmpd="sng" algn="ctr">
      <a:solidFill>
        <a:schemeClr val="accent1"/>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GB"/>
              <a:t>WILDLIFE CRIME INTELLIGENCE &amp; INVESTIGATIONS</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autoTitleDeleted val="0"/>
    <c:plotArea>
      <c:layout/>
      <c:radarChart>
        <c:radarStyle val="marker"/>
        <c:varyColors val="0"/>
        <c:ser>
          <c:idx val="0"/>
          <c:order val="0"/>
          <c:spPr>
            <a:ln w="34925" cap="rnd">
              <a:solidFill>
                <a:schemeClr val="accent1"/>
              </a:solidFill>
              <a:round/>
            </a:ln>
            <a:effectLst>
              <a:outerShdw blurRad="40000" dist="23000" dir="5400000" rotWithShape="0">
                <a:srgbClr val="000000">
                  <a:alpha val="35000"/>
                </a:srgbClr>
              </a:outerShdw>
            </a:effectLst>
          </c:spPr>
          <c:marker>
            <c:symbol val="circle"/>
            <c:size val="6"/>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w="9525">
                <a:solidFill>
                  <a:schemeClr val="accent1"/>
                </a:solidFill>
                <a:round/>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cat>
            <c:strRef>
              <c:f>'Radar Charts'!$F$43:$F$47</c:f>
              <c:strCache>
                <c:ptCount val="5"/>
                <c:pt idx="0">
                  <c:v>Specialised Intelligence &amp; Investigations resources</c:v>
                </c:pt>
                <c:pt idx="1">
                  <c:v>Intelligence information collection</c:v>
                </c:pt>
                <c:pt idx="2">
                  <c:v>Intelligence information management</c:v>
                </c:pt>
                <c:pt idx="3">
                  <c:v>Evidence handling and management</c:v>
                </c:pt>
                <c:pt idx="4">
                  <c:v>PA's role in wildlife crime prosecution</c:v>
                </c:pt>
              </c:strCache>
            </c:strRef>
          </c:cat>
          <c:val>
            <c:numRef>
              <c:f>'Radar Charts'!$G$43:$G$47</c:f>
              <c:numCache>
                <c:formatCode>General</c:formatCode>
                <c:ptCount val="5"/>
                <c:pt idx="0" formatCode="0.00">
                  <c:v>#N/A</c:v>
                </c:pt>
                <c:pt idx="1">
                  <c:v>#N/A</c:v>
                </c:pt>
                <c:pt idx="2">
                  <c:v>#N/A</c:v>
                </c:pt>
                <c:pt idx="3">
                  <c:v>#N/A</c:v>
                </c:pt>
                <c:pt idx="4">
                  <c:v>#N/A</c:v>
                </c:pt>
              </c:numCache>
            </c:numRef>
          </c:val>
          <c:extLst>
            <c:ext xmlns:c16="http://schemas.microsoft.com/office/drawing/2014/chart" uri="{C3380CC4-5D6E-409C-BE32-E72D297353CC}">
              <c16:uniqueId val="{00000000-F087-4047-8303-84C0467CAE90}"/>
            </c:ext>
          </c:extLst>
        </c:ser>
        <c:dLbls>
          <c:showLegendKey val="0"/>
          <c:showVal val="0"/>
          <c:showCatName val="0"/>
          <c:showSerName val="0"/>
          <c:showPercent val="0"/>
          <c:showBubbleSize val="0"/>
        </c:dLbls>
        <c:axId val="623501296"/>
        <c:axId val="623498672"/>
      </c:radarChart>
      <c:catAx>
        <c:axId val="623501296"/>
        <c:scaling>
          <c:orientation val="minMax"/>
        </c:scaling>
        <c:delete val="0"/>
        <c:axPos val="b"/>
        <c:numFmt formatCode="General" sourceLinked="1"/>
        <c:majorTickMark val="none"/>
        <c:minorTickMark val="none"/>
        <c:tickLblPos val="nextTo"/>
        <c:spPr>
          <a:noFill/>
          <a:ln w="25400" cap="flat" cmpd="sng" algn="ctr">
            <a:no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623498672"/>
        <c:crosses val="autoZero"/>
        <c:auto val="1"/>
        <c:lblAlgn val="ctr"/>
        <c:lblOffset val="100"/>
        <c:noMultiLvlLbl val="0"/>
      </c:catAx>
      <c:valAx>
        <c:axId val="623498672"/>
        <c:scaling>
          <c:orientation val="minMax"/>
          <c:max val="4"/>
          <c:min val="1"/>
        </c:scaling>
        <c:delete val="1"/>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crossAx val="623501296"/>
        <c:crosses val="autoZero"/>
        <c:crossBetween val="between"/>
        <c:majorUnit val="1"/>
      </c:valAx>
      <c:spPr>
        <a:noFill/>
        <a:ln>
          <a:noFill/>
        </a:ln>
        <a:effectLst/>
      </c:spPr>
    </c:plotArea>
    <c:plotVisOnly val="0"/>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12700" cap="flat" cmpd="sng" algn="ctr">
      <a:solidFill>
        <a:schemeClr val="accent1"/>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5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2.xml><?xml version="1.0" encoding="utf-8"?>
<cs:chartStyle xmlns:cs="http://schemas.microsoft.com/office/drawing/2012/chartStyle" xmlns:a="http://schemas.openxmlformats.org/drawingml/2006/main" id="35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3.xml><?xml version="1.0" encoding="utf-8"?>
<cs:chartStyle xmlns:cs="http://schemas.microsoft.com/office/drawing/2012/chartStyle" xmlns:a="http://schemas.openxmlformats.org/drawingml/2006/main" id="35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4.xml><?xml version="1.0" encoding="utf-8"?>
<cs:chartStyle xmlns:cs="http://schemas.microsoft.com/office/drawing/2012/chartStyle" xmlns:a="http://schemas.openxmlformats.org/drawingml/2006/main" id="35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trlProps/ctrlProp1.xml><?xml version="1.0" encoding="utf-8"?>
<formControlPr xmlns="http://schemas.microsoft.com/office/spreadsheetml/2009/9/main" objectType="CheckBox" checked="Checked" fmlaLink="$F$4" lockText="1" noThreeD="1"/>
</file>

<file path=xl/ctrlProps/ctrlProp10.xml><?xml version="1.0" encoding="utf-8"?>
<formControlPr xmlns="http://schemas.microsoft.com/office/spreadsheetml/2009/9/main" objectType="CheckBox" checked="Checked" fmlaLink="$F$13" lockText="1" noThreeD="1"/>
</file>

<file path=xl/ctrlProps/ctrlProp11.xml><?xml version="1.0" encoding="utf-8"?>
<formControlPr xmlns="http://schemas.microsoft.com/office/spreadsheetml/2009/9/main" objectType="CheckBox" checked="Checked" fmlaLink="$F$14" lockText="1" noThreeD="1"/>
</file>

<file path=xl/ctrlProps/ctrlProp12.xml><?xml version="1.0" encoding="utf-8"?>
<formControlPr xmlns="http://schemas.microsoft.com/office/spreadsheetml/2009/9/main" objectType="CheckBox" checked="Checked" fmlaLink="$F$15" lockText="1" noThreeD="1"/>
</file>

<file path=xl/ctrlProps/ctrlProp13.xml><?xml version="1.0" encoding="utf-8"?>
<formControlPr xmlns="http://schemas.microsoft.com/office/spreadsheetml/2009/9/main" objectType="CheckBox" checked="Checked" fmlaLink="$F$16" lockText="1" noThreeD="1"/>
</file>

<file path=xl/ctrlProps/ctrlProp14.xml><?xml version="1.0" encoding="utf-8"?>
<formControlPr xmlns="http://schemas.microsoft.com/office/spreadsheetml/2009/9/main" objectType="CheckBox" checked="Checked" fmlaLink="$F$17" lockText="1" noThreeD="1"/>
</file>

<file path=xl/ctrlProps/ctrlProp15.xml><?xml version="1.0" encoding="utf-8"?>
<formControlPr xmlns="http://schemas.microsoft.com/office/spreadsheetml/2009/9/main" objectType="CheckBox" checked="Checked" fmlaLink="$F$18" lockText="1" noThreeD="1"/>
</file>

<file path=xl/ctrlProps/ctrlProp16.xml><?xml version="1.0" encoding="utf-8"?>
<formControlPr xmlns="http://schemas.microsoft.com/office/spreadsheetml/2009/9/main" objectType="CheckBox" checked="Checked" fmlaLink="$F$19" lockText="1" noThreeD="1"/>
</file>

<file path=xl/ctrlProps/ctrlProp17.xml><?xml version="1.0" encoding="utf-8"?>
<formControlPr xmlns="http://schemas.microsoft.com/office/spreadsheetml/2009/9/main" objectType="CheckBox" checked="Checked" fmlaLink="$F$20" lockText="1" noThreeD="1"/>
</file>

<file path=xl/ctrlProps/ctrlProp18.xml><?xml version="1.0" encoding="utf-8"?>
<formControlPr xmlns="http://schemas.microsoft.com/office/spreadsheetml/2009/9/main" objectType="CheckBox" checked="Checked" fmlaLink="$F$21" lockText="1" noThreeD="1"/>
</file>

<file path=xl/ctrlProps/ctrlProp19.xml><?xml version="1.0" encoding="utf-8"?>
<formControlPr xmlns="http://schemas.microsoft.com/office/spreadsheetml/2009/9/main" objectType="CheckBox" checked="Checked" fmlaLink="$F$4" lockText="1" noThreeD="1"/>
</file>

<file path=xl/ctrlProps/ctrlProp2.xml><?xml version="1.0" encoding="utf-8"?>
<formControlPr xmlns="http://schemas.microsoft.com/office/spreadsheetml/2009/9/main" objectType="CheckBox" checked="Checked" fmlaLink="$F$5" lockText="1" noThreeD="1"/>
</file>

<file path=xl/ctrlProps/ctrlProp20.xml><?xml version="1.0" encoding="utf-8"?>
<formControlPr xmlns="http://schemas.microsoft.com/office/spreadsheetml/2009/9/main" objectType="CheckBox" checked="Checked" fmlaLink="$F$5" lockText="1" noThreeD="1"/>
</file>

<file path=xl/ctrlProps/ctrlProp21.xml><?xml version="1.0" encoding="utf-8"?>
<formControlPr xmlns="http://schemas.microsoft.com/office/spreadsheetml/2009/9/main" objectType="CheckBox" checked="Checked" fmlaLink="$F$6" lockText="1" noThreeD="1"/>
</file>

<file path=xl/ctrlProps/ctrlProp22.xml><?xml version="1.0" encoding="utf-8"?>
<formControlPr xmlns="http://schemas.microsoft.com/office/spreadsheetml/2009/9/main" objectType="CheckBox" checked="Checked" fmlaLink="$F$7" lockText="1" noThreeD="1"/>
</file>

<file path=xl/ctrlProps/ctrlProp23.xml><?xml version="1.0" encoding="utf-8"?>
<formControlPr xmlns="http://schemas.microsoft.com/office/spreadsheetml/2009/9/main" objectType="CheckBox" checked="Checked" fmlaLink="$F$8" lockText="1" noThreeD="1"/>
</file>

<file path=xl/ctrlProps/ctrlProp24.xml><?xml version="1.0" encoding="utf-8"?>
<formControlPr xmlns="http://schemas.microsoft.com/office/spreadsheetml/2009/9/main" objectType="CheckBox" checked="Checked" fmlaLink="$F$9" lockText="1" noThreeD="1"/>
</file>

<file path=xl/ctrlProps/ctrlProp25.xml><?xml version="1.0" encoding="utf-8"?>
<formControlPr xmlns="http://schemas.microsoft.com/office/spreadsheetml/2009/9/main" objectType="CheckBox" checked="Checked" fmlaLink="$F$10" lockText="1" noThreeD="1"/>
</file>

<file path=xl/ctrlProps/ctrlProp26.xml><?xml version="1.0" encoding="utf-8"?>
<formControlPr xmlns="http://schemas.microsoft.com/office/spreadsheetml/2009/9/main" objectType="CheckBox" checked="Checked" fmlaLink="$F$11" lockText="1" noThreeD="1"/>
</file>

<file path=xl/ctrlProps/ctrlProp27.xml><?xml version="1.0" encoding="utf-8"?>
<formControlPr xmlns="http://schemas.microsoft.com/office/spreadsheetml/2009/9/main" objectType="CheckBox" checked="Checked" fmlaLink="$F$12" lockText="1" noThreeD="1"/>
</file>

<file path=xl/ctrlProps/ctrlProp28.xml><?xml version="1.0" encoding="utf-8"?>
<formControlPr xmlns="http://schemas.microsoft.com/office/spreadsheetml/2009/9/main" objectType="CheckBox" checked="Checked" fmlaLink="$F$13" lockText="1" noThreeD="1"/>
</file>

<file path=xl/ctrlProps/ctrlProp29.xml><?xml version="1.0" encoding="utf-8"?>
<formControlPr xmlns="http://schemas.microsoft.com/office/spreadsheetml/2009/9/main" objectType="CheckBox" checked="Checked" fmlaLink="$F$14" lockText="1" noThreeD="1"/>
</file>

<file path=xl/ctrlProps/ctrlProp3.xml><?xml version="1.0" encoding="utf-8"?>
<formControlPr xmlns="http://schemas.microsoft.com/office/spreadsheetml/2009/9/main" objectType="CheckBox" checked="Checked" fmlaLink="$F$6" lockText="1" noThreeD="1"/>
</file>

<file path=xl/ctrlProps/ctrlProp30.xml><?xml version="1.0" encoding="utf-8"?>
<formControlPr xmlns="http://schemas.microsoft.com/office/spreadsheetml/2009/9/main" objectType="CheckBox" checked="Checked" fmlaLink="$F$15" lockText="1" noThreeD="1"/>
</file>

<file path=xl/ctrlProps/ctrlProp31.xml><?xml version="1.0" encoding="utf-8"?>
<formControlPr xmlns="http://schemas.microsoft.com/office/spreadsheetml/2009/9/main" objectType="CheckBox" checked="Checked" fmlaLink="$F$18" lockText="1" noThreeD="1"/>
</file>

<file path=xl/ctrlProps/ctrlProp32.xml><?xml version="1.0" encoding="utf-8"?>
<formControlPr xmlns="http://schemas.microsoft.com/office/spreadsheetml/2009/9/main" objectType="CheckBox" checked="Checked" fmlaLink="$F$19" lockText="1" noThreeD="1"/>
</file>

<file path=xl/ctrlProps/ctrlProp33.xml><?xml version="1.0" encoding="utf-8"?>
<formControlPr xmlns="http://schemas.microsoft.com/office/spreadsheetml/2009/9/main" objectType="CheckBox" checked="Checked" fmlaLink="$F$16" lockText="1" noThreeD="1"/>
</file>

<file path=xl/ctrlProps/ctrlProp34.xml><?xml version="1.0" encoding="utf-8"?>
<formControlPr xmlns="http://schemas.microsoft.com/office/spreadsheetml/2009/9/main" objectType="CheckBox" checked="Checked" fmlaLink="$F$17" lockText="1" noThreeD="1"/>
</file>

<file path=xl/ctrlProps/ctrlProp35.xml><?xml version="1.0" encoding="utf-8"?>
<formControlPr xmlns="http://schemas.microsoft.com/office/spreadsheetml/2009/9/main" objectType="CheckBox" checked="Checked" fmlaLink="$F$4" lockText="1" noThreeD="1"/>
</file>

<file path=xl/ctrlProps/ctrlProp36.xml><?xml version="1.0" encoding="utf-8"?>
<formControlPr xmlns="http://schemas.microsoft.com/office/spreadsheetml/2009/9/main" objectType="CheckBox" checked="Checked" fmlaLink="$F$5" lockText="1" noThreeD="1"/>
</file>

<file path=xl/ctrlProps/ctrlProp37.xml><?xml version="1.0" encoding="utf-8"?>
<formControlPr xmlns="http://schemas.microsoft.com/office/spreadsheetml/2009/9/main" objectType="CheckBox" checked="Checked" fmlaLink="$F$6" lockText="1" noThreeD="1"/>
</file>

<file path=xl/ctrlProps/ctrlProp38.xml><?xml version="1.0" encoding="utf-8"?>
<formControlPr xmlns="http://schemas.microsoft.com/office/spreadsheetml/2009/9/main" objectType="CheckBox" checked="Checked" fmlaLink="$F$7" lockText="1" noThreeD="1"/>
</file>

<file path=xl/ctrlProps/ctrlProp39.xml><?xml version="1.0" encoding="utf-8"?>
<formControlPr xmlns="http://schemas.microsoft.com/office/spreadsheetml/2009/9/main" objectType="CheckBox" checked="Checked" fmlaLink="$F$8" lockText="1" noThreeD="1"/>
</file>

<file path=xl/ctrlProps/ctrlProp4.xml><?xml version="1.0" encoding="utf-8"?>
<formControlPr xmlns="http://schemas.microsoft.com/office/spreadsheetml/2009/9/main" objectType="CheckBox" checked="Checked" fmlaLink="$F$7" lockText="1" noThreeD="1"/>
</file>

<file path=xl/ctrlProps/ctrlProp40.xml><?xml version="1.0" encoding="utf-8"?>
<formControlPr xmlns="http://schemas.microsoft.com/office/spreadsheetml/2009/9/main" objectType="CheckBox" checked="Checked" fmlaLink="$F$9" lockText="1" noThreeD="1"/>
</file>

<file path=xl/ctrlProps/ctrlProp41.xml><?xml version="1.0" encoding="utf-8"?>
<formControlPr xmlns="http://schemas.microsoft.com/office/spreadsheetml/2009/9/main" objectType="CheckBox" checked="Checked" fmlaLink="$F$10" lockText="1" noThreeD="1"/>
</file>

<file path=xl/ctrlProps/ctrlProp42.xml><?xml version="1.0" encoding="utf-8"?>
<formControlPr xmlns="http://schemas.microsoft.com/office/spreadsheetml/2009/9/main" objectType="CheckBox" checked="Checked" fmlaLink="$F$11" lockText="1" noThreeD="1"/>
</file>

<file path=xl/ctrlProps/ctrlProp43.xml><?xml version="1.0" encoding="utf-8"?>
<formControlPr xmlns="http://schemas.microsoft.com/office/spreadsheetml/2009/9/main" objectType="CheckBox" checked="Checked" fmlaLink="$F$12" lockText="1" noThreeD="1"/>
</file>

<file path=xl/ctrlProps/ctrlProp44.xml><?xml version="1.0" encoding="utf-8"?>
<formControlPr xmlns="http://schemas.microsoft.com/office/spreadsheetml/2009/9/main" objectType="CheckBox" checked="Checked" fmlaLink="$F$13" lockText="1" noThreeD="1"/>
</file>

<file path=xl/ctrlProps/ctrlProp45.xml><?xml version="1.0" encoding="utf-8"?>
<formControlPr xmlns="http://schemas.microsoft.com/office/spreadsheetml/2009/9/main" objectType="CheckBox" checked="Checked" fmlaLink="$F$14" lockText="1" noThreeD="1"/>
</file>

<file path=xl/ctrlProps/ctrlProp46.xml><?xml version="1.0" encoding="utf-8"?>
<formControlPr xmlns="http://schemas.microsoft.com/office/spreadsheetml/2009/9/main" objectType="CheckBox" checked="Checked" fmlaLink="$F$15" lockText="1" noThreeD="1"/>
</file>

<file path=xl/ctrlProps/ctrlProp47.xml><?xml version="1.0" encoding="utf-8"?>
<formControlPr xmlns="http://schemas.microsoft.com/office/spreadsheetml/2009/9/main" objectType="CheckBox" checked="Checked" fmlaLink="$F$16" lockText="1" noThreeD="1"/>
</file>

<file path=xl/ctrlProps/ctrlProp48.xml><?xml version="1.0" encoding="utf-8"?>
<formControlPr xmlns="http://schemas.microsoft.com/office/spreadsheetml/2009/9/main" objectType="CheckBox" checked="Checked" fmlaLink="$F$17" lockText="1" noThreeD="1"/>
</file>

<file path=xl/ctrlProps/ctrlProp49.xml><?xml version="1.0" encoding="utf-8"?>
<formControlPr xmlns="http://schemas.microsoft.com/office/spreadsheetml/2009/9/main" objectType="CheckBox" checked="Checked" fmlaLink="$F$4" lockText="1" noThreeD="1"/>
</file>

<file path=xl/ctrlProps/ctrlProp5.xml><?xml version="1.0" encoding="utf-8"?>
<formControlPr xmlns="http://schemas.microsoft.com/office/spreadsheetml/2009/9/main" objectType="CheckBox" checked="Checked" fmlaLink="$F$8" lockText="1" noThreeD="1"/>
</file>

<file path=xl/ctrlProps/ctrlProp50.xml><?xml version="1.0" encoding="utf-8"?>
<formControlPr xmlns="http://schemas.microsoft.com/office/spreadsheetml/2009/9/main" objectType="CheckBox" checked="Checked" fmlaLink="$F$5" lockText="1" noThreeD="1"/>
</file>

<file path=xl/ctrlProps/ctrlProp51.xml><?xml version="1.0" encoding="utf-8"?>
<formControlPr xmlns="http://schemas.microsoft.com/office/spreadsheetml/2009/9/main" objectType="CheckBox" checked="Checked" fmlaLink="$F$6" lockText="1" noThreeD="1"/>
</file>

<file path=xl/ctrlProps/ctrlProp52.xml><?xml version="1.0" encoding="utf-8"?>
<formControlPr xmlns="http://schemas.microsoft.com/office/spreadsheetml/2009/9/main" objectType="CheckBox" checked="Checked" fmlaLink="$F$7" lockText="1" noThreeD="1"/>
</file>

<file path=xl/ctrlProps/ctrlProp53.xml><?xml version="1.0" encoding="utf-8"?>
<formControlPr xmlns="http://schemas.microsoft.com/office/spreadsheetml/2009/9/main" objectType="CheckBox" checked="Checked" fmlaLink="$F$9" lockText="1" noThreeD="1"/>
</file>

<file path=xl/ctrlProps/ctrlProp54.xml><?xml version="1.0" encoding="utf-8"?>
<formControlPr xmlns="http://schemas.microsoft.com/office/spreadsheetml/2009/9/main" objectType="CheckBox" checked="Checked" fmlaLink="$F$10" lockText="1" noThreeD="1"/>
</file>

<file path=xl/ctrlProps/ctrlProp55.xml><?xml version="1.0" encoding="utf-8"?>
<formControlPr xmlns="http://schemas.microsoft.com/office/spreadsheetml/2009/9/main" objectType="CheckBox" checked="Checked" fmlaLink="$F$11" lockText="1" noThreeD="1"/>
</file>

<file path=xl/ctrlProps/ctrlProp56.xml><?xml version="1.0" encoding="utf-8"?>
<formControlPr xmlns="http://schemas.microsoft.com/office/spreadsheetml/2009/9/main" objectType="CheckBox" checked="Checked" fmlaLink="$F$12" lockText="1" noThreeD="1"/>
</file>

<file path=xl/ctrlProps/ctrlProp57.xml><?xml version="1.0" encoding="utf-8"?>
<formControlPr xmlns="http://schemas.microsoft.com/office/spreadsheetml/2009/9/main" objectType="CheckBox" checked="Checked" fmlaLink="$F$14" lockText="1" noThreeD="1"/>
</file>

<file path=xl/ctrlProps/ctrlProp58.xml><?xml version="1.0" encoding="utf-8"?>
<formControlPr xmlns="http://schemas.microsoft.com/office/spreadsheetml/2009/9/main" objectType="CheckBox" checked="Checked" fmlaLink="$F$8" lockText="1" noThreeD="1"/>
</file>

<file path=xl/ctrlProps/ctrlProp59.xml><?xml version="1.0" encoding="utf-8"?>
<formControlPr xmlns="http://schemas.microsoft.com/office/spreadsheetml/2009/9/main" objectType="CheckBox" checked="Checked" fmlaLink="$F$13" lockText="1" noThreeD="1"/>
</file>

<file path=xl/ctrlProps/ctrlProp6.xml><?xml version="1.0" encoding="utf-8"?>
<formControlPr xmlns="http://schemas.microsoft.com/office/spreadsheetml/2009/9/main" objectType="CheckBox" checked="Checked" fmlaLink="$F$9" lockText="1" noThreeD="1"/>
</file>

<file path=xl/ctrlProps/ctrlProp7.xml><?xml version="1.0" encoding="utf-8"?>
<formControlPr xmlns="http://schemas.microsoft.com/office/spreadsheetml/2009/9/main" objectType="CheckBox" checked="Checked" fmlaLink="$F$10" lockText="1" noThreeD="1"/>
</file>

<file path=xl/ctrlProps/ctrlProp8.xml><?xml version="1.0" encoding="utf-8"?>
<formControlPr xmlns="http://schemas.microsoft.com/office/spreadsheetml/2009/9/main" objectType="CheckBox" checked="Checked" fmlaLink="$F$11" lockText="1" noThreeD="1"/>
</file>

<file path=xl/ctrlProps/ctrlProp9.xml><?xml version="1.0" encoding="utf-8"?>
<formControlPr xmlns="http://schemas.microsoft.com/office/spreadsheetml/2009/9/main" objectType="CheckBox" checked="Checked" fmlaLink="$F$12"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6.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61216</xdr:colOff>
      <xdr:row>19</xdr:row>
      <xdr:rowOff>327660</xdr:rowOff>
    </xdr:from>
    <xdr:to>
      <xdr:col>3</xdr:col>
      <xdr:colOff>662940</xdr:colOff>
      <xdr:row>28</xdr:row>
      <xdr:rowOff>15240</xdr:rowOff>
    </xdr:to>
    <xdr:grpSp>
      <xdr:nvGrpSpPr>
        <xdr:cNvPr id="2" name="Group 1">
          <a:extLst>
            <a:ext uri="{FF2B5EF4-FFF2-40B4-BE49-F238E27FC236}">
              <a16:creationId xmlns:a16="http://schemas.microsoft.com/office/drawing/2014/main" id="{00000000-0008-0000-0000-000002000000}"/>
            </a:ext>
          </a:extLst>
        </xdr:cNvPr>
        <xdr:cNvGrpSpPr/>
      </xdr:nvGrpSpPr>
      <xdr:grpSpPr>
        <a:xfrm>
          <a:off x="175516" y="12070080"/>
          <a:ext cx="8968484" cy="1417320"/>
          <a:chOff x="1592836" y="14820900"/>
          <a:chExt cx="8932289" cy="1506855"/>
        </a:xfrm>
      </xdr:grpSpPr>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92836" y="15300960"/>
            <a:ext cx="1456767" cy="509868"/>
          </a:xfrm>
          <a:prstGeom prst="rect">
            <a:avLst/>
          </a:prstGeom>
        </xdr:spPr>
      </xdr:pic>
      <xdr:grpSp>
        <xdr:nvGrpSpPr>
          <xdr:cNvPr id="4" name="Group 3">
            <a:extLst>
              <a:ext uri="{FF2B5EF4-FFF2-40B4-BE49-F238E27FC236}">
                <a16:creationId xmlns:a16="http://schemas.microsoft.com/office/drawing/2014/main" id="{00000000-0008-0000-0000-000004000000}"/>
              </a:ext>
            </a:extLst>
          </xdr:cNvPr>
          <xdr:cNvGrpSpPr/>
        </xdr:nvGrpSpPr>
        <xdr:grpSpPr>
          <a:xfrm>
            <a:off x="8389620" y="14820900"/>
            <a:ext cx="2135505" cy="1506855"/>
            <a:chOff x="7482840" y="14851380"/>
            <a:chExt cx="2135505" cy="1506855"/>
          </a:xfrm>
        </xdr:grpSpPr>
        <xdr:pic>
          <xdr:nvPicPr>
            <xdr:cNvPr id="6" name="Picture 5">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2"/>
            <a:stretch>
              <a:fillRect/>
            </a:stretch>
          </xdr:blipFill>
          <xdr:spPr>
            <a:xfrm>
              <a:off x="7825740" y="15384780"/>
              <a:ext cx="1485900" cy="457200"/>
            </a:xfrm>
            <a:prstGeom prst="rect">
              <a:avLst/>
            </a:prstGeom>
          </xdr:spPr>
        </xdr:pic>
        <xdr:pic>
          <xdr:nvPicPr>
            <xdr:cNvPr id="7" name="Picture 6">
              <a:extLst>
                <a:ext uri="{FF2B5EF4-FFF2-40B4-BE49-F238E27FC236}">
                  <a16:creationId xmlns:a16="http://schemas.microsoft.com/office/drawing/2014/main" id="{00000000-0008-0000-0000-000007000000}"/>
                </a:ext>
              </a:extLst>
            </xdr:cNvPr>
            <xdr:cNvPicPr/>
          </xdr:nvPicPr>
          <xdr:blipFill>
            <a:blip xmlns:r="http://schemas.openxmlformats.org/officeDocument/2006/relationships" r:embed="rId3"/>
            <a:stretch>
              <a:fillRect/>
            </a:stretch>
          </xdr:blipFill>
          <xdr:spPr>
            <a:xfrm>
              <a:off x="7627620" y="14851380"/>
              <a:ext cx="1882140" cy="487680"/>
            </a:xfrm>
            <a:prstGeom prst="rect">
              <a:avLst/>
            </a:prstGeom>
          </xdr:spPr>
        </xdr:pic>
        <xdr:pic>
          <xdr:nvPicPr>
            <xdr:cNvPr id="8" name="Picture 7">
              <a:extLst>
                <a:ext uri="{FF2B5EF4-FFF2-40B4-BE49-F238E27FC236}">
                  <a16:creationId xmlns:a16="http://schemas.microsoft.com/office/drawing/2014/main" id="{00000000-0008-0000-0000-000008000000}"/>
                </a:ext>
              </a:extLst>
            </xdr:cNvPr>
            <xdr:cNvPicPr/>
          </xdr:nvPicPr>
          <xdr:blipFill>
            <a:blip xmlns:r="http://schemas.openxmlformats.org/officeDocument/2006/relationships" r:embed="rId4"/>
            <a:stretch>
              <a:fillRect/>
            </a:stretch>
          </xdr:blipFill>
          <xdr:spPr>
            <a:xfrm>
              <a:off x="7482840" y="15880080"/>
              <a:ext cx="2135505" cy="478155"/>
            </a:xfrm>
            <a:prstGeom prst="rect">
              <a:avLst/>
            </a:prstGeom>
          </xdr:spPr>
        </xdr:pic>
      </xdr:grpSp>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3147060" y="14947907"/>
            <a:ext cx="5177925" cy="1252841"/>
          </a:xfrm>
          <a:prstGeom prst="rect">
            <a:avLst/>
          </a:prstGeom>
        </xdr:spPr>
      </xdr:pic>
    </xdr:grpSp>
    <xdr:clientData/>
  </xdr:twoCellAnchor>
  <xdr:twoCellAnchor editAs="oneCell">
    <xdr:from>
      <xdr:col>2</xdr:col>
      <xdr:colOff>228600</xdr:colOff>
      <xdr:row>0</xdr:row>
      <xdr:rowOff>45720</xdr:rowOff>
    </xdr:from>
    <xdr:to>
      <xdr:col>2</xdr:col>
      <xdr:colOff>3127254</xdr:colOff>
      <xdr:row>0</xdr:row>
      <xdr:rowOff>694945</xdr:rowOff>
    </xdr:to>
    <xdr:pic>
      <xdr:nvPicPr>
        <xdr:cNvPr id="10" name="Picture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154680" y="45720"/>
          <a:ext cx="2898654" cy="6492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289560</xdr:colOff>
          <xdr:row>3</xdr:row>
          <xdr:rowOff>106680</xdr:rowOff>
        </xdr:from>
        <xdr:to>
          <xdr:col>6</xdr:col>
          <xdr:colOff>68580</xdr:colOff>
          <xdr:row>3</xdr:row>
          <xdr:rowOff>487680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4</xdr:row>
          <xdr:rowOff>22860</xdr:rowOff>
        </xdr:from>
        <xdr:to>
          <xdr:col>6</xdr:col>
          <xdr:colOff>60960</xdr:colOff>
          <xdr:row>5</xdr:row>
          <xdr:rowOff>22860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5</xdr:row>
          <xdr:rowOff>22860</xdr:rowOff>
        </xdr:from>
        <xdr:to>
          <xdr:col>6</xdr:col>
          <xdr:colOff>60960</xdr:colOff>
          <xdr:row>6</xdr:row>
          <xdr:rowOff>22860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6</xdr:row>
          <xdr:rowOff>22860</xdr:rowOff>
        </xdr:from>
        <xdr:to>
          <xdr:col>6</xdr:col>
          <xdr:colOff>60960</xdr:colOff>
          <xdr:row>6</xdr:row>
          <xdr:rowOff>571500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7</xdr:row>
          <xdr:rowOff>22860</xdr:rowOff>
        </xdr:from>
        <xdr:to>
          <xdr:col>6</xdr:col>
          <xdr:colOff>60960</xdr:colOff>
          <xdr:row>8</xdr:row>
          <xdr:rowOff>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8</xdr:row>
          <xdr:rowOff>22860</xdr:rowOff>
        </xdr:from>
        <xdr:to>
          <xdr:col>6</xdr:col>
          <xdr:colOff>60960</xdr:colOff>
          <xdr:row>9</xdr:row>
          <xdr:rowOff>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9</xdr:row>
          <xdr:rowOff>22860</xdr:rowOff>
        </xdr:from>
        <xdr:to>
          <xdr:col>6</xdr:col>
          <xdr:colOff>60960</xdr:colOff>
          <xdr:row>10</xdr:row>
          <xdr:rowOff>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10</xdr:row>
          <xdr:rowOff>22860</xdr:rowOff>
        </xdr:from>
        <xdr:to>
          <xdr:col>6</xdr:col>
          <xdr:colOff>60960</xdr:colOff>
          <xdr:row>11</xdr:row>
          <xdr:rowOff>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11</xdr:row>
          <xdr:rowOff>22860</xdr:rowOff>
        </xdr:from>
        <xdr:to>
          <xdr:col>6</xdr:col>
          <xdr:colOff>60960</xdr:colOff>
          <xdr:row>12</xdr:row>
          <xdr:rowOff>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12</xdr:row>
          <xdr:rowOff>22860</xdr:rowOff>
        </xdr:from>
        <xdr:to>
          <xdr:col>6</xdr:col>
          <xdr:colOff>60960</xdr:colOff>
          <xdr:row>13</xdr:row>
          <xdr:rowOff>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13</xdr:row>
          <xdr:rowOff>22860</xdr:rowOff>
        </xdr:from>
        <xdr:to>
          <xdr:col>6</xdr:col>
          <xdr:colOff>60960</xdr:colOff>
          <xdr:row>13</xdr:row>
          <xdr:rowOff>571500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14</xdr:row>
          <xdr:rowOff>22860</xdr:rowOff>
        </xdr:from>
        <xdr:to>
          <xdr:col>6</xdr:col>
          <xdr:colOff>60960</xdr:colOff>
          <xdr:row>15</xdr:row>
          <xdr:rowOff>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15</xdr:row>
          <xdr:rowOff>22860</xdr:rowOff>
        </xdr:from>
        <xdr:to>
          <xdr:col>6</xdr:col>
          <xdr:colOff>60960</xdr:colOff>
          <xdr:row>15</xdr:row>
          <xdr:rowOff>419100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16</xdr:row>
          <xdr:rowOff>22860</xdr:rowOff>
        </xdr:from>
        <xdr:to>
          <xdr:col>6</xdr:col>
          <xdr:colOff>60960</xdr:colOff>
          <xdr:row>16</xdr:row>
          <xdr:rowOff>723900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100-00000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17</xdr:row>
          <xdr:rowOff>22860</xdr:rowOff>
        </xdr:from>
        <xdr:to>
          <xdr:col>6</xdr:col>
          <xdr:colOff>60960</xdr:colOff>
          <xdr:row>17</xdr:row>
          <xdr:rowOff>762000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18</xdr:row>
          <xdr:rowOff>22860</xdr:rowOff>
        </xdr:from>
        <xdr:to>
          <xdr:col>6</xdr:col>
          <xdr:colOff>60960</xdr:colOff>
          <xdr:row>18</xdr:row>
          <xdr:rowOff>419100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100-00001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19</xdr:row>
          <xdr:rowOff>22860</xdr:rowOff>
        </xdr:from>
        <xdr:to>
          <xdr:col>6</xdr:col>
          <xdr:colOff>60960</xdr:colOff>
          <xdr:row>20</xdr:row>
          <xdr:rowOff>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20</xdr:row>
          <xdr:rowOff>22860</xdr:rowOff>
        </xdr:from>
        <xdr:to>
          <xdr:col>6</xdr:col>
          <xdr:colOff>60960</xdr:colOff>
          <xdr:row>21</xdr:row>
          <xdr:rowOff>7620</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100-00001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297180</xdr:colOff>
          <xdr:row>3</xdr:row>
          <xdr:rowOff>22860</xdr:rowOff>
        </xdr:from>
        <xdr:to>
          <xdr:col>6</xdr:col>
          <xdr:colOff>106680</xdr:colOff>
          <xdr:row>3</xdr:row>
          <xdr:rowOff>563880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200-000004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4</xdr:row>
          <xdr:rowOff>22860</xdr:rowOff>
        </xdr:from>
        <xdr:to>
          <xdr:col>6</xdr:col>
          <xdr:colOff>106680</xdr:colOff>
          <xdr:row>4</xdr:row>
          <xdr:rowOff>723900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200-000009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5</xdr:row>
          <xdr:rowOff>22860</xdr:rowOff>
        </xdr:from>
        <xdr:to>
          <xdr:col>6</xdr:col>
          <xdr:colOff>106680</xdr:colOff>
          <xdr:row>6</xdr:row>
          <xdr:rowOff>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200-00000A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6</xdr:row>
          <xdr:rowOff>22860</xdr:rowOff>
        </xdr:from>
        <xdr:to>
          <xdr:col>6</xdr:col>
          <xdr:colOff>106680</xdr:colOff>
          <xdr:row>7</xdr:row>
          <xdr:rowOff>22860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200-00000B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7</xdr:row>
          <xdr:rowOff>22860</xdr:rowOff>
        </xdr:from>
        <xdr:to>
          <xdr:col>6</xdr:col>
          <xdr:colOff>106680</xdr:colOff>
          <xdr:row>8</xdr:row>
          <xdr:rowOff>0</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200-00000C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8</xdr:row>
          <xdr:rowOff>22860</xdr:rowOff>
        </xdr:from>
        <xdr:to>
          <xdr:col>4</xdr:col>
          <xdr:colOff>632460</xdr:colOff>
          <xdr:row>8</xdr:row>
          <xdr:rowOff>556260</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200-00000D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9</xdr:row>
          <xdr:rowOff>22860</xdr:rowOff>
        </xdr:from>
        <xdr:to>
          <xdr:col>6</xdr:col>
          <xdr:colOff>106680</xdr:colOff>
          <xdr:row>9</xdr:row>
          <xdr:rowOff>952500</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200-00000E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10</xdr:row>
          <xdr:rowOff>22860</xdr:rowOff>
        </xdr:from>
        <xdr:to>
          <xdr:col>4</xdr:col>
          <xdr:colOff>670560</xdr:colOff>
          <xdr:row>10</xdr:row>
          <xdr:rowOff>937260</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0200-000011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327660</xdr:colOff>
          <xdr:row>11</xdr:row>
          <xdr:rowOff>190500</xdr:rowOff>
        </xdr:from>
        <xdr:to>
          <xdr:col>6</xdr:col>
          <xdr:colOff>106680</xdr:colOff>
          <xdr:row>11</xdr:row>
          <xdr:rowOff>822960</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200-000012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12</xdr:row>
          <xdr:rowOff>22860</xdr:rowOff>
        </xdr:from>
        <xdr:to>
          <xdr:col>6</xdr:col>
          <xdr:colOff>106680</xdr:colOff>
          <xdr:row>12</xdr:row>
          <xdr:rowOff>952500</xdr:rowOff>
        </xdr:to>
        <xdr:sp macro="" textlink="">
          <xdr:nvSpPr>
            <xdr:cNvPr id="4115" name="Check Box 19" hidden="1">
              <a:extLst>
                <a:ext uri="{63B3BB69-23CF-44E3-9099-C40C66FF867C}">
                  <a14:compatExt spid="_x0000_s4115"/>
                </a:ext>
                <a:ext uri="{FF2B5EF4-FFF2-40B4-BE49-F238E27FC236}">
                  <a16:creationId xmlns:a16="http://schemas.microsoft.com/office/drawing/2014/main" id="{00000000-0008-0000-0200-000013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13</xdr:row>
          <xdr:rowOff>22860</xdr:rowOff>
        </xdr:from>
        <xdr:to>
          <xdr:col>6</xdr:col>
          <xdr:colOff>106680</xdr:colOff>
          <xdr:row>13</xdr:row>
          <xdr:rowOff>556260</xdr:rowOff>
        </xdr:to>
        <xdr:sp macro="" textlink="">
          <xdr:nvSpPr>
            <xdr:cNvPr id="4116" name="Check Box 20" hidden="1">
              <a:extLst>
                <a:ext uri="{63B3BB69-23CF-44E3-9099-C40C66FF867C}">
                  <a14:compatExt spid="_x0000_s4116"/>
                </a:ext>
                <a:ext uri="{FF2B5EF4-FFF2-40B4-BE49-F238E27FC236}">
                  <a16:creationId xmlns:a16="http://schemas.microsoft.com/office/drawing/2014/main" id="{00000000-0008-0000-0200-000014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14</xdr:row>
          <xdr:rowOff>22860</xdr:rowOff>
        </xdr:from>
        <xdr:to>
          <xdr:col>4</xdr:col>
          <xdr:colOff>647700</xdr:colOff>
          <xdr:row>14</xdr:row>
          <xdr:rowOff>563880</xdr:rowOff>
        </xdr:to>
        <xdr:sp macro="" textlink="">
          <xdr:nvSpPr>
            <xdr:cNvPr id="4117" name="Check Box 21" hidden="1">
              <a:extLst>
                <a:ext uri="{63B3BB69-23CF-44E3-9099-C40C66FF867C}">
                  <a14:compatExt spid="_x0000_s4117"/>
                </a:ext>
                <a:ext uri="{FF2B5EF4-FFF2-40B4-BE49-F238E27FC236}">
                  <a16:creationId xmlns:a16="http://schemas.microsoft.com/office/drawing/2014/main" id="{00000000-0008-0000-0200-000015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17</xdr:row>
          <xdr:rowOff>22860</xdr:rowOff>
        </xdr:from>
        <xdr:to>
          <xdr:col>6</xdr:col>
          <xdr:colOff>106680</xdr:colOff>
          <xdr:row>17</xdr:row>
          <xdr:rowOff>1143000</xdr:rowOff>
        </xdr:to>
        <xdr:sp macro="" textlink="">
          <xdr:nvSpPr>
            <xdr:cNvPr id="4118" name="Check Box 22" hidden="1">
              <a:extLst>
                <a:ext uri="{63B3BB69-23CF-44E3-9099-C40C66FF867C}">
                  <a14:compatExt spid="_x0000_s4118"/>
                </a:ext>
                <a:ext uri="{FF2B5EF4-FFF2-40B4-BE49-F238E27FC236}">
                  <a16:creationId xmlns:a16="http://schemas.microsoft.com/office/drawing/2014/main" id="{00000000-0008-0000-0200-000016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18</xdr:row>
          <xdr:rowOff>22860</xdr:rowOff>
        </xdr:from>
        <xdr:to>
          <xdr:col>6</xdr:col>
          <xdr:colOff>106680</xdr:colOff>
          <xdr:row>18</xdr:row>
          <xdr:rowOff>952500</xdr:rowOff>
        </xdr:to>
        <xdr:sp macro="" textlink="">
          <xdr:nvSpPr>
            <xdr:cNvPr id="4119" name="Check Box 23" hidden="1">
              <a:extLst>
                <a:ext uri="{63B3BB69-23CF-44E3-9099-C40C66FF867C}">
                  <a14:compatExt spid="_x0000_s4119"/>
                </a:ext>
                <a:ext uri="{FF2B5EF4-FFF2-40B4-BE49-F238E27FC236}">
                  <a16:creationId xmlns:a16="http://schemas.microsoft.com/office/drawing/2014/main" id="{00000000-0008-0000-0200-000017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15</xdr:row>
          <xdr:rowOff>22860</xdr:rowOff>
        </xdr:from>
        <xdr:to>
          <xdr:col>6</xdr:col>
          <xdr:colOff>106680</xdr:colOff>
          <xdr:row>16</xdr:row>
          <xdr:rowOff>22860</xdr:rowOff>
        </xdr:to>
        <xdr:sp macro="" textlink="">
          <xdr:nvSpPr>
            <xdr:cNvPr id="4120" name="Check Box 24" hidden="1">
              <a:extLst>
                <a:ext uri="{63B3BB69-23CF-44E3-9099-C40C66FF867C}">
                  <a14:compatExt spid="_x0000_s4120"/>
                </a:ext>
                <a:ext uri="{FF2B5EF4-FFF2-40B4-BE49-F238E27FC236}">
                  <a16:creationId xmlns:a16="http://schemas.microsoft.com/office/drawing/2014/main" id="{00000000-0008-0000-0200-000018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16</xdr:row>
          <xdr:rowOff>22860</xdr:rowOff>
        </xdr:from>
        <xdr:to>
          <xdr:col>6</xdr:col>
          <xdr:colOff>106680</xdr:colOff>
          <xdr:row>16</xdr:row>
          <xdr:rowOff>1143000</xdr:rowOff>
        </xdr:to>
        <xdr:sp macro="" textlink="">
          <xdr:nvSpPr>
            <xdr:cNvPr id="4121" name="Check Box 25" hidden="1">
              <a:extLst>
                <a:ext uri="{63B3BB69-23CF-44E3-9099-C40C66FF867C}">
                  <a14:compatExt spid="_x0000_s4121"/>
                </a:ext>
                <a:ext uri="{FF2B5EF4-FFF2-40B4-BE49-F238E27FC236}">
                  <a16:creationId xmlns:a16="http://schemas.microsoft.com/office/drawing/2014/main" id="{00000000-0008-0000-0200-000019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327660</xdr:colOff>
          <xdr:row>3</xdr:row>
          <xdr:rowOff>22860</xdr:rowOff>
        </xdr:from>
        <xdr:to>
          <xdr:col>4</xdr:col>
          <xdr:colOff>632460</xdr:colOff>
          <xdr:row>4</xdr:row>
          <xdr:rowOff>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300-000004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327660</xdr:colOff>
          <xdr:row>4</xdr:row>
          <xdr:rowOff>22860</xdr:rowOff>
        </xdr:from>
        <xdr:to>
          <xdr:col>4</xdr:col>
          <xdr:colOff>632460</xdr:colOff>
          <xdr:row>4</xdr:row>
          <xdr:rowOff>762000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300-000005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327660</xdr:colOff>
          <xdr:row>5</xdr:row>
          <xdr:rowOff>22860</xdr:rowOff>
        </xdr:from>
        <xdr:to>
          <xdr:col>4</xdr:col>
          <xdr:colOff>632460</xdr:colOff>
          <xdr:row>5</xdr:row>
          <xdr:rowOff>571500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300-000006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327660</xdr:colOff>
          <xdr:row>6</xdr:row>
          <xdr:rowOff>22860</xdr:rowOff>
        </xdr:from>
        <xdr:to>
          <xdr:col>4</xdr:col>
          <xdr:colOff>632460</xdr:colOff>
          <xdr:row>6</xdr:row>
          <xdr:rowOff>411480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300-000007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327660</xdr:colOff>
          <xdr:row>7</xdr:row>
          <xdr:rowOff>22860</xdr:rowOff>
        </xdr:from>
        <xdr:to>
          <xdr:col>4</xdr:col>
          <xdr:colOff>632460</xdr:colOff>
          <xdr:row>8</xdr:row>
          <xdr:rowOff>22860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300-000008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327660</xdr:colOff>
          <xdr:row>8</xdr:row>
          <xdr:rowOff>22860</xdr:rowOff>
        </xdr:from>
        <xdr:to>
          <xdr:col>4</xdr:col>
          <xdr:colOff>632460</xdr:colOff>
          <xdr:row>9</xdr:row>
          <xdr:rowOff>22860</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300-000009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327660</xdr:colOff>
          <xdr:row>9</xdr:row>
          <xdr:rowOff>22860</xdr:rowOff>
        </xdr:from>
        <xdr:to>
          <xdr:col>4</xdr:col>
          <xdr:colOff>632460</xdr:colOff>
          <xdr:row>10</xdr:row>
          <xdr:rowOff>7620</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300-00000A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327660</xdr:colOff>
          <xdr:row>10</xdr:row>
          <xdr:rowOff>175260</xdr:rowOff>
        </xdr:from>
        <xdr:to>
          <xdr:col>4</xdr:col>
          <xdr:colOff>632460</xdr:colOff>
          <xdr:row>10</xdr:row>
          <xdr:rowOff>403860</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300-00000B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327660</xdr:colOff>
          <xdr:row>11</xdr:row>
          <xdr:rowOff>22860</xdr:rowOff>
        </xdr:from>
        <xdr:to>
          <xdr:col>4</xdr:col>
          <xdr:colOff>632460</xdr:colOff>
          <xdr:row>11</xdr:row>
          <xdr:rowOff>960120</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300-00000C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327660</xdr:colOff>
          <xdr:row>12</xdr:row>
          <xdr:rowOff>22860</xdr:rowOff>
        </xdr:from>
        <xdr:to>
          <xdr:col>4</xdr:col>
          <xdr:colOff>632460</xdr:colOff>
          <xdr:row>12</xdr:row>
          <xdr:rowOff>975360</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id="{00000000-0008-0000-0300-00000D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327660</xdr:colOff>
          <xdr:row>13</xdr:row>
          <xdr:rowOff>22860</xdr:rowOff>
        </xdr:from>
        <xdr:to>
          <xdr:col>4</xdr:col>
          <xdr:colOff>632460</xdr:colOff>
          <xdr:row>13</xdr:row>
          <xdr:rowOff>1173480</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300-00000E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327660</xdr:colOff>
          <xdr:row>14</xdr:row>
          <xdr:rowOff>22860</xdr:rowOff>
        </xdr:from>
        <xdr:to>
          <xdr:col>4</xdr:col>
          <xdr:colOff>632460</xdr:colOff>
          <xdr:row>15</xdr:row>
          <xdr:rowOff>0</xdr:rowOff>
        </xdr:to>
        <xdr:sp macro="" textlink="">
          <xdr:nvSpPr>
            <xdr:cNvPr id="5135" name="Check Box 15" hidden="1">
              <a:extLst>
                <a:ext uri="{63B3BB69-23CF-44E3-9099-C40C66FF867C}">
                  <a14:compatExt spid="_x0000_s5135"/>
                </a:ext>
                <a:ext uri="{FF2B5EF4-FFF2-40B4-BE49-F238E27FC236}">
                  <a16:creationId xmlns:a16="http://schemas.microsoft.com/office/drawing/2014/main" id="{00000000-0008-0000-0300-00000F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327660</xdr:colOff>
          <xdr:row>15</xdr:row>
          <xdr:rowOff>22860</xdr:rowOff>
        </xdr:from>
        <xdr:to>
          <xdr:col>4</xdr:col>
          <xdr:colOff>632460</xdr:colOff>
          <xdr:row>16</xdr:row>
          <xdr:rowOff>22860</xdr:rowOff>
        </xdr:to>
        <xdr:sp macro="" textlink="">
          <xdr:nvSpPr>
            <xdr:cNvPr id="5136" name="Check Box 16" hidden="1">
              <a:extLst>
                <a:ext uri="{63B3BB69-23CF-44E3-9099-C40C66FF867C}">
                  <a14:compatExt spid="_x0000_s5136"/>
                </a:ext>
                <a:ext uri="{FF2B5EF4-FFF2-40B4-BE49-F238E27FC236}">
                  <a16:creationId xmlns:a16="http://schemas.microsoft.com/office/drawing/2014/main" id="{00000000-0008-0000-0300-000010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327660</xdr:colOff>
          <xdr:row>16</xdr:row>
          <xdr:rowOff>22860</xdr:rowOff>
        </xdr:from>
        <xdr:to>
          <xdr:col>4</xdr:col>
          <xdr:colOff>632460</xdr:colOff>
          <xdr:row>17</xdr:row>
          <xdr:rowOff>0</xdr:rowOff>
        </xdr:to>
        <xdr:sp macro="" textlink="">
          <xdr:nvSpPr>
            <xdr:cNvPr id="5137" name="Check Box 17" hidden="1">
              <a:extLst>
                <a:ext uri="{63B3BB69-23CF-44E3-9099-C40C66FF867C}">
                  <a14:compatExt spid="_x0000_s5137"/>
                </a:ext>
                <a:ext uri="{FF2B5EF4-FFF2-40B4-BE49-F238E27FC236}">
                  <a16:creationId xmlns:a16="http://schemas.microsoft.com/office/drawing/2014/main" id="{00000000-0008-0000-0300-000011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327660</xdr:colOff>
          <xdr:row>3</xdr:row>
          <xdr:rowOff>22860</xdr:rowOff>
        </xdr:from>
        <xdr:to>
          <xdr:col>4</xdr:col>
          <xdr:colOff>632460</xdr:colOff>
          <xdr:row>4</xdr:row>
          <xdr:rowOff>22860</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400-00000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327660</xdr:colOff>
          <xdr:row>3</xdr:row>
          <xdr:rowOff>822960</xdr:rowOff>
        </xdr:from>
        <xdr:to>
          <xdr:col>4</xdr:col>
          <xdr:colOff>632460</xdr:colOff>
          <xdr:row>4</xdr:row>
          <xdr:rowOff>1341120</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400-00000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327660</xdr:colOff>
          <xdr:row>5</xdr:row>
          <xdr:rowOff>22860</xdr:rowOff>
        </xdr:from>
        <xdr:to>
          <xdr:col>4</xdr:col>
          <xdr:colOff>632460</xdr:colOff>
          <xdr:row>6</xdr:row>
          <xdr:rowOff>0</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0400-00000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327660</xdr:colOff>
          <xdr:row>6</xdr:row>
          <xdr:rowOff>22860</xdr:rowOff>
        </xdr:from>
        <xdr:to>
          <xdr:col>4</xdr:col>
          <xdr:colOff>632460</xdr:colOff>
          <xdr:row>7</xdr:row>
          <xdr:rowOff>7620</xdr:rowOff>
        </xdr:to>
        <xdr:sp macro="" textlink="">
          <xdr:nvSpPr>
            <xdr:cNvPr id="7176" name="Check Box 8" hidden="1">
              <a:extLst>
                <a:ext uri="{63B3BB69-23CF-44E3-9099-C40C66FF867C}">
                  <a14:compatExt spid="_x0000_s7176"/>
                </a:ext>
                <a:ext uri="{FF2B5EF4-FFF2-40B4-BE49-F238E27FC236}">
                  <a16:creationId xmlns:a16="http://schemas.microsoft.com/office/drawing/2014/main" id="{00000000-0008-0000-0400-00000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327660</xdr:colOff>
          <xdr:row>8</xdr:row>
          <xdr:rowOff>22860</xdr:rowOff>
        </xdr:from>
        <xdr:to>
          <xdr:col>4</xdr:col>
          <xdr:colOff>632460</xdr:colOff>
          <xdr:row>8</xdr:row>
          <xdr:rowOff>1104900</xdr:rowOff>
        </xdr:to>
        <xdr:sp macro="" textlink="">
          <xdr:nvSpPr>
            <xdr:cNvPr id="7177" name="Check Box 9" hidden="1">
              <a:extLst>
                <a:ext uri="{63B3BB69-23CF-44E3-9099-C40C66FF867C}">
                  <a14:compatExt spid="_x0000_s7177"/>
                </a:ext>
                <a:ext uri="{FF2B5EF4-FFF2-40B4-BE49-F238E27FC236}">
                  <a16:creationId xmlns:a16="http://schemas.microsoft.com/office/drawing/2014/main" id="{00000000-0008-0000-0400-00000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327660</xdr:colOff>
          <xdr:row>9</xdr:row>
          <xdr:rowOff>0</xdr:rowOff>
        </xdr:from>
        <xdr:to>
          <xdr:col>4</xdr:col>
          <xdr:colOff>632460</xdr:colOff>
          <xdr:row>10</xdr:row>
          <xdr:rowOff>0</xdr:rowOff>
        </xdr:to>
        <xdr:sp macro="" textlink="">
          <xdr:nvSpPr>
            <xdr:cNvPr id="7178" name="Check Box 10" hidden="1">
              <a:extLst>
                <a:ext uri="{63B3BB69-23CF-44E3-9099-C40C66FF867C}">
                  <a14:compatExt spid="_x0000_s7178"/>
                </a:ext>
                <a:ext uri="{FF2B5EF4-FFF2-40B4-BE49-F238E27FC236}">
                  <a16:creationId xmlns:a16="http://schemas.microsoft.com/office/drawing/2014/main" id="{00000000-0008-0000-0400-00000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327660</xdr:colOff>
          <xdr:row>10</xdr:row>
          <xdr:rowOff>22860</xdr:rowOff>
        </xdr:from>
        <xdr:to>
          <xdr:col>4</xdr:col>
          <xdr:colOff>632460</xdr:colOff>
          <xdr:row>11</xdr:row>
          <xdr:rowOff>0</xdr:rowOff>
        </xdr:to>
        <xdr:sp macro="" textlink="">
          <xdr:nvSpPr>
            <xdr:cNvPr id="7182" name="Check Box 14" hidden="1">
              <a:extLst>
                <a:ext uri="{63B3BB69-23CF-44E3-9099-C40C66FF867C}">
                  <a14:compatExt spid="_x0000_s7182"/>
                </a:ext>
                <a:ext uri="{FF2B5EF4-FFF2-40B4-BE49-F238E27FC236}">
                  <a16:creationId xmlns:a16="http://schemas.microsoft.com/office/drawing/2014/main" id="{00000000-0008-0000-0400-00000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327660</xdr:colOff>
          <xdr:row>10</xdr:row>
          <xdr:rowOff>792480</xdr:rowOff>
        </xdr:from>
        <xdr:to>
          <xdr:col>4</xdr:col>
          <xdr:colOff>632460</xdr:colOff>
          <xdr:row>11</xdr:row>
          <xdr:rowOff>982980</xdr:rowOff>
        </xdr:to>
        <xdr:sp macro="" textlink="">
          <xdr:nvSpPr>
            <xdr:cNvPr id="7183" name="Check Box 15" hidden="1">
              <a:extLst>
                <a:ext uri="{63B3BB69-23CF-44E3-9099-C40C66FF867C}">
                  <a14:compatExt spid="_x0000_s7183"/>
                </a:ext>
                <a:ext uri="{FF2B5EF4-FFF2-40B4-BE49-F238E27FC236}">
                  <a16:creationId xmlns:a16="http://schemas.microsoft.com/office/drawing/2014/main" id="{00000000-0008-0000-0400-00000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327660</xdr:colOff>
          <xdr:row>13</xdr:row>
          <xdr:rowOff>22860</xdr:rowOff>
        </xdr:from>
        <xdr:to>
          <xdr:col>4</xdr:col>
          <xdr:colOff>632460</xdr:colOff>
          <xdr:row>13</xdr:row>
          <xdr:rowOff>982980</xdr:rowOff>
        </xdr:to>
        <xdr:sp macro="" textlink="">
          <xdr:nvSpPr>
            <xdr:cNvPr id="7185" name="Check Box 17" hidden="1">
              <a:extLst>
                <a:ext uri="{63B3BB69-23CF-44E3-9099-C40C66FF867C}">
                  <a14:compatExt spid="_x0000_s7185"/>
                </a:ext>
                <a:ext uri="{FF2B5EF4-FFF2-40B4-BE49-F238E27FC236}">
                  <a16:creationId xmlns:a16="http://schemas.microsoft.com/office/drawing/2014/main" id="{00000000-0008-0000-0400-00001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327660</xdr:colOff>
          <xdr:row>7</xdr:row>
          <xdr:rowOff>22860</xdr:rowOff>
        </xdr:from>
        <xdr:to>
          <xdr:col>4</xdr:col>
          <xdr:colOff>632460</xdr:colOff>
          <xdr:row>8</xdr:row>
          <xdr:rowOff>0</xdr:rowOff>
        </xdr:to>
        <xdr:sp macro="" textlink="">
          <xdr:nvSpPr>
            <xdr:cNvPr id="7187" name="Check Box 19" hidden="1">
              <a:extLst>
                <a:ext uri="{63B3BB69-23CF-44E3-9099-C40C66FF867C}">
                  <a14:compatExt spid="_x0000_s7187"/>
                </a:ext>
                <a:ext uri="{FF2B5EF4-FFF2-40B4-BE49-F238E27FC236}">
                  <a16:creationId xmlns:a16="http://schemas.microsoft.com/office/drawing/2014/main" id="{00000000-0008-0000-0400-00001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327660</xdr:colOff>
          <xdr:row>12</xdr:row>
          <xdr:rowOff>0</xdr:rowOff>
        </xdr:from>
        <xdr:to>
          <xdr:col>4</xdr:col>
          <xdr:colOff>632460</xdr:colOff>
          <xdr:row>13</xdr:row>
          <xdr:rowOff>0</xdr:rowOff>
        </xdr:to>
        <xdr:sp macro="" textlink="">
          <xdr:nvSpPr>
            <xdr:cNvPr id="7189" name="Check Box 21" hidden="1">
              <a:extLst>
                <a:ext uri="{63B3BB69-23CF-44E3-9099-C40C66FF867C}">
                  <a14:compatExt spid="_x0000_s7189"/>
                </a:ext>
                <a:ext uri="{FF2B5EF4-FFF2-40B4-BE49-F238E27FC236}">
                  <a16:creationId xmlns:a16="http://schemas.microsoft.com/office/drawing/2014/main" id="{00000000-0008-0000-0400-00001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1</xdr:col>
      <xdr:colOff>1164</xdr:colOff>
      <xdr:row>22</xdr:row>
      <xdr:rowOff>117475</xdr:rowOff>
    </xdr:from>
    <xdr:to>
      <xdr:col>5</xdr:col>
      <xdr:colOff>834564</xdr:colOff>
      <xdr:row>39</xdr:row>
      <xdr:rowOff>11142</xdr:rowOff>
    </xdr:to>
    <xdr:graphicFrame macro="">
      <xdr:nvGraphicFramePr>
        <xdr:cNvPr id="10" name="Chart 9">
          <a:extLst>
            <a:ext uri="{FF2B5EF4-FFF2-40B4-BE49-F238E27FC236}">
              <a16:creationId xmlns:a16="http://schemas.microsoft.com/office/drawing/2014/main" id="{00000000-0008-0000-06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947200</xdr:colOff>
      <xdr:row>22</xdr:row>
      <xdr:rowOff>117475</xdr:rowOff>
    </xdr:from>
    <xdr:to>
      <xdr:col>6</xdr:col>
      <xdr:colOff>16933</xdr:colOff>
      <xdr:row>39</xdr:row>
      <xdr:rowOff>2114</xdr:rowOff>
    </xdr:to>
    <xdr:graphicFrame macro="">
      <xdr:nvGraphicFramePr>
        <xdr:cNvPr id="11" name="Chart 10">
          <a:extLst>
            <a:ext uri="{FF2B5EF4-FFF2-40B4-BE49-F238E27FC236}">
              <a16:creationId xmlns:a16="http://schemas.microsoft.com/office/drawing/2014/main" id="{00000000-0008-0000-06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1164</xdr:colOff>
      <xdr:row>5</xdr:row>
      <xdr:rowOff>137586</xdr:rowOff>
    </xdr:from>
    <xdr:to>
      <xdr:col>5</xdr:col>
      <xdr:colOff>834564</xdr:colOff>
      <xdr:row>22</xdr:row>
      <xdr:rowOff>26173</xdr:rowOff>
    </xdr:to>
    <xdr:graphicFrame macro="">
      <xdr:nvGraphicFramePr>
        <xdr:cNvPr id="12" name="Chart 11">
          <a:extLst>
            <a:ext uri="{FF2B5EF4-FFF2-40B4-BE49-F238E27FC236}">
              <a16:creationId xmlns:a16="http://schemas.microsoft.com/office/drawing/2014/main" id="{00000000-0008-0000-06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947201</xdr:colOff>
      <xdr:row>5</xdr:row>
      <xdr:rowOff>137586</xdr:rowOff>
    </xdr:from>
    <xdr:to>
      <xdr:col>6</xdr:col>
      <xdr:colOff>12761</xdr:colOff>
      <xdr:row>22</xdr:row>
      <xdr:rowOff>31253</xdr:rowOff>
    </xdr:to>
    <xdr:graphicFrame macro="">
      <xdr:nvGraphicFramePr>
        <xdr:cNvPr id="14" name="Chart 13">
          <a:extLst>
            <a:ext uri="{FF2B5EF4-FFF2-40B4-BE49-F238E27FC236}">
              <a16:creationId xmlns:a16="http://schemas.microsoft.com/office/drawing/2014/main" id="{00000000-0008-0000-0600-00000E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3.xml"/><Relationship Id="rId13" Type="http://schemas.openxmlformats.org/officeDocument/2006/relationships/ctrlProp" Target="../ctrlProps/ctrlProp28.xml"/><Relationship Id="rId18" Type="http://schemas.openxmlformats.org/officeDocument/2006/relationships/ctrlProp" Target="../ctrlProps/ctrlProp33.xml"/><Relationship Id="rId3" Type="http://schemas.openxmlformats.org/officeDocument/2006/relationships/vmlDrawing" Target="../drawings/vmlDrawing2.vml"/><Relationship Id="rId7" Type="http://schemas.openxmlformats.org/officeDocument/2006/relationships/ctrlProp" Target="../ctrlProps/ctrlProp22.xml"/><Relationship Id="rId12" Type="http://schemas.openxmlformats.org/officeDocument/2006/relationships/ctrlProp" Target="../ctrlProps/ctrlProp27.xml"/><Relationship Id="rId17" Type="http://schemas.openxmlformats.org/officeDocument/2006/relationships/ctrlProp" Target="../ctrlProps/ctrlProp32.xml"/><Relationship Id="rId2" Type="http://schemas.openxmlformats.org/officeDocument/2006/relationships/drawing" Target="../drawings/drawing3.xml"/><Relationship Id="rId16" Type="http://schemas.openxmlformats.org/officeDocument/2006/relationships/ctrlProp" Target="../ctrlProps/ctrlProp31.xml"/><Relationship Id="rId1" Type="http://schemas.openxmlformats.org/officeDocument/2006/relationships/printerSettings" Target="../printerSettings/printerSettings3.bin"/><Relationship Id="rId6" Type="http://schemas.openxmlformats.org/officeDocument/2006/relationships/ctrlProp" Target="../ctrlProps/ctrlProp21.xml"/><Relationship Id="rId11" Type="http://schemas.openxmlformats.org/officeDocument/2006/relationships/ctrlProp" Target="../ctrlProps/ctrlProp26.xml"/><Relationship Id="rId5" Type="http://schemas.openxmlformats.org/officeDocument/2006/relationships/ctrlProp" Target="../ctrlProps/ctrlProp20.xml"/><Relationship Id="rId15" Type="http://schemas.openxmlformats.org/officeDocument/2006/relationships/ctrlProp" Target="../ctrlProps/ctrlProp30.xml"/><Relationship Id="rId10" Type="http://schemas.openxmlformats.org/officeDocument/2006/relationships/ctrlProp" Target="../ctrlProps/ctrlProp25.xml"/><Relationship Id="rId19" Type="http://schemas.openxmlformats.org/officeDocument/2006/relationships/ctrlProp" Target="../ctrlProps/ctrlProp34.xml"/><Relationship Id="rId4" Type="http://schemas.openxmlformats.org/officeDocument/2006/relationships/ctrlProp" Target="../ctrlProps/ctrlProp19.xml"/><Relationship Id="rId9" Type="http://schemas.openxmlformats.org/officeDocument/2006/relationships/ctrlProp" Target="../ctrlProps/ctrlProp24.xml"/><Relationship Id="rId14" Type="http://schemas.openxmlformats.org/officeDocument/2006/relationships/ctrlProp" Target="../ctrlProps/ctrlProp29.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39.xml"/><Relationship Id="rId13" Type="http://schemas.openxmlformats.org/officeDocument/2006/relationships/ctrlProp" Target="../ctrlProps/ctrlProp44.xml"/><Relationship Id="rId3" Type="http://schemas.openxmlformats.org/officeDocument/2006/relationships/vmlDrawing" Target="../drawings/vmlDrawing3.vml"/><Relationship Id="rId7" Type="http://schemas.openxmlformats.org/officeDocument/2006/relationships/ctrlProp" Target="../ctrlProps/ctrlProp38.xml"/><Relationship Id="rId12" Type="http://schemas.openxmlformats.org/officeDocument/2006/relationships/ctrlProp" Target="../ctrlProps/ctrlProp43.xml"/><Relationship Id="rId17" Type="http://schemas.openxmlformats.org/officeDocument/2006/relationships/ctrlProp" Target="../ctrlProps/ctrlProp48.xml"/><Relationship Id="rId2" Type="http://schemas.openxmlformats.org/officeDocument/2006/relationships/drawing" Target="../drawings/drawing4.xml"/><Relationship Id="rId16" Type="http://schemas.openxmlformats.org/officeDocument/2006/relationships/ctrlProp" Target="../ctrlProps/ctrlProp47.xml"/><Relationship Id="rId1" Type="http://schemas.openxmlformats.org/officeDocument/2006/relationships/printerSettings" Target="../printerSettings/printerSettings4.bin"/><Relationship Id="rId6" Type="http://schemas.openxmlformats.org/officeDocument/2006/relationships/ctrlProp" Target="../ctrlProps/ctrlProp37.xml"/><Relationship Id="rId11" Type="http://schemas.openxmlformats.org/officeDocument/2006/relationships/ctrlProp" Target="../ctrlProps/ctrlProp42.xml"/><Relationship Id="rId5" Type="http://schemas.openxmlformats.org/officeDocument/2006/relationships/ctrlProp" Target="../ctrlProps/ctrlProp36.xml"/><Relationship Id="rId15" Type="http://schemas.openxmlformats.org/officeDocument/2006/relationships/ctrlProp" Target="../ctrlProps/ctrlProp46.xml"/><Relationship Id="rId10" Type="http://schemas.openxmlformats.org/officeDocument/2006/relationships/ctrlProp" Target="../ctrlProps/ctrlProp41.xml"/><Relationship Id="rId4" Type="http://schemas.openxmlformats.org/officeDocument/2006/relationships/ctrlProp" Target="../ctrlProps/ctrlProp35.xml"/><Relationship Id="rId9" Type="http://schemas.openxmlformats.org/officeDocument/2006/relationships/ctrlProp" Target="../ctrlProps/ctrlProp40.xml"/><Relationship Id="rId14" Type="http://schemas.openxmlformats.org/officeDocument/2006/relationships/ctrlProp" Target="../ctrlProps/ctrlProp45.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3.xml"/><Relationship Id="rId13" Type="http://schemas.openxmlformats.org/officeDocument/2006/relationships/ctrlProp" Target="../ctrlProps/ctrlProp58.xml"/><Relationship Id="rId3" Type="http://schemas.openxmlformats.org/officeDocument/2006/relationships/vmlDrawing" Target="../drawings/vmlDrawing4.vml"/><Relationship Id="rId7" Type="http://schemas.openxmlformats.org/officeDocument/2006/relationships/ctrlProp" Target="../ctrlProps/ctrlProp52.xml"/><Relationship Id="rId12" Type="http://schemas.openxmlformats.org/officeDocument/2006/relationships/ctrlProp" Target="../ctrlProps/ctrlProp57.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51.xml"/><Relationship Id="rId11" Type="http://schemas.openxmlformats.org/officeDocument/2006/relationships/ctrlProp" Target="../ctrlProps/ctrlProp56.xml"/><Relationship Id="rId5" Type="http://schemas.openxmlformats.org/officeDocument/2006/relationships/ctrlProp" Target="../ctrlProps/ctrlProp50.xml"/><Relationship Id="rId10" Type="http://schemas.openxmlformats.org/officeDocument/2006/relationships/ctrlProp" Target="../ctrlProps/ctrlProp55.xml"/><Relationship Id="rId4" Type="http://schemas.openxmlformats.org/officeDocument/2006/relationships/ctrlProp" Target="../ctrlProps/ctrlProp49.xml"/><Relationship Id="rId9" Type="http://schemas.openxmlformats.org/officeDocument/2006/relationships/ctrlProp" Target="../ctrlProps/ctrlProp54.xml"/><Relationship Id="rId14" Type="http://schemas.openxmlformats.org/officeDocument/2006/relationships/ctrlProp" Target="../ctrlProps/ctrlProp59.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56F307-DECB-4F19-A3E8-A5308F5079F4}">
  <sheetPr codeName="Sheet1"/>
  <dimension ref="B1:E20"/>
  <sheetViews>
    <sheetView showGridLines="0" tabSelected="1" topLeftCell="A16" workbookViewId="0">
      <selection activeCell="C5" sqref="C5:D5"/>
    </sheetView>
  </sheetViews>
  <sheetFormatPr defaultColWidth="8.6640625" defaultRowHeight="13.8" x14ac:dyDescent="0.3"/>
  <cols>
    <col min="1" max="1" width="1.6640625" style="113" customWidth="1"/>
    <col min="2" max="2" width="41" style="113" customWidth="1"/>
    <col min="3" max="3" width="81" style="113" customWidth="1"/>
    <col min="4" max="4" width="12.33203125" style="113" customWidth="1"/>
    <col min="5" max="5" width="23.33203125" style="113" customWidth="1"/>
    <col min="6" max="6" width="75.6640625" style="113" customWidth="1"/>
    <col min="7" max="7" width="2.33203125" style="113" customWidth="1"/>
    <col min="8" max="16384" width="8.6640625" style="113"/>
  </cols>
  <sheetData>
    <row r="1" spans="2:5" ht="58.95" customHeight="1" x14ac:dyDescent="0.3"/>
    <row r="2" spans="2:5" ht="22.95" customHeight="1" x14ac:dyDescent="0.3">
      <c r="B2" s="180" t="s">
        <v>104</v>
      </c>
      <c r="C2" s="180"/>
      <c r="D2" s="180"/>
    </row>
    <row r="3" spans="2:5" ht="15" customHeight="1" x14ac:dyDescent="0.3">
      <c r="B3" s="114"/>
    </row>
    <row r="4" spans="2:5" ht="25.2" customHeight="1" x14ac:dyDescent="0.3">
      <c r="B4" s="115" t="s">
        <v>100</v>
      </c>
    </row>
    <row r="5" spans="2:5" ht="19.95" customHeight="1" x14ac:dyDescent="0.3">
      <c r="B5" s="126" t="s">
        <v>101</v>
      </c>
      <c r="C5" s="181"/>
      <c r="D5" s="182"/>
    </row>
    <row r="6" spans="2:5" ht="19.95" customHeight="1" x14ac:dyDescent="0.3">
      <c r="B6" s="116" t="s">
        <v>102</v>
      </c>
      <c r="C6" s="183"/>
      <c r="D6" s="184"/>
    </row>
    <row r="7" spans="2:5" ht="40.200000000000003" customHeight="1" x14ac:dyDescent="0.3">
      <c r="B7" s="126" t="s">
        <v>106</v>
      </c>
      <c r="C7" s="185"/>
      <c r="D7" s="186"/>
    </row>
    <row r="8" spans="2:5" ht="19.95" customHeight="1" x14ac:dyDescent="0.3">
      <c r="B8" s="116" t="s">
        <v>103</v>
      </c>
      <c r="C8" s="187"/>
      <c r="D8" s="188"/>
    </row>
    <row r="9" spans="2:5" ht="11.7" customHeight="1" x14ac:dyDescent="0.3">
      <c r="B9" s="117"/>
      <c r="C9" s="117"/>
      <c r="D9" s="117"/>
      <c r="E9" s="117"/>
    </row>
    <row r="10" spans="2:5" ht="25.2" customHeight="1" x14ac:dyDescent="0.3">
      <c r="B10" s="115" t="s">
        <v>99</v>
      </c>
    </row>
    <row r="11" spans="2:5" ht="94.2" customHeight="1" x14ac:dyDescent="0.3">
      <c r="B11" s="190" t="s">
        <v>192</v>
      </c>
      <c r="C11" s="190"/>
      <c r="D11" s="190"/>
    </row>
    <row r="12" spans="2:5" ht="111" customHeight="1" x14ac:dyDescent="0.3">
      <c r="B12" s="190" t="s">
        <v>193</v>
      </c>
      <c r="C12" s="190"/>
      <c r="D12" s="190"/>
    </row>
    <row r="13" spans="2:5" ht="25.2" customHeight="1" x14ac:dyDescent="0.3">
      <c r="B13" s="115" t="s">
        <v>141</v>
      </c>
    </row>
    <row r="14" spans="2:5" ht="274.95" customHeight="1" x14ac:dyDescent="0.3">
      <c r="B14" s="190" t="s">
        <v>196</v>
      </c>
      <c r="C14" s="190"/>
      <c r="D14" s="190"/>
    </row>
    <row r="15" spans="2:5" ht="39" customHeight="1" x14ac:dyDescent="0.3">
      <c r="B15" s="190" t="s">
        <v>188</v>
      </c>
      <c r="C15" s="190"/>
      <c r="D15" s="190"/>
    </row>
    <row r="16" spans="2:5" ht="24.45" customHeight="1" x14ac:dyDescent="0.3">
      <c r="B16" s="191" t="s">
        <v>195</v>
      </c>
      <c r="C16" s="191"/>
      <c r="D16" s="191"/>
      <c r="E16" s="117"/>
    </row>
    <row r="17" spans="2:5" ht="37.950000000000003" customHeight="1" x14ac:dyDescent="0.3">
      <c r="B17" s="192" t="s">
        <v>194</v>
      </c>
      <c r="C17" s="192"/>
      <c r="D17" s="192"/>
      <c r="E17" s="117"/>
    </row>
    <row r="18" spans="2:5" ht="30.45" customHeight="1" x14ac:dyDescent="0.3">
      <c r="B18" s="189" t="s">
        <v>189</v>
      </c>
      <c r="C18" s="189"/>
      <c r="D18" s="179" t="s">
        <v>191</v>
      </c>
    </row>
    <row r="19" spans="2:5" s="177" customFormat="1" ht="42.6" customHeight="1" x14ac:dyDescent="0.3">
      <c r="B19" s="176" t="s">
        <v>190</v>
      </c>
    </row>
    <row r="20" spans="2:5" ht="13.95" customHeight="1" x14ac:dyDescent="0.3">
      <c r="B20" s="117"/>
    </row>
  </sheetData>
  <sheetProtection password="CF7A" sheet="1" objects="1" scenarios="1"/>
  <mergeCells count="12">
    <mergeCell ref="B18:C18"/>
    <mergeCell ref="B11:D11"/>
    <mergeCell ref="B12:D12"/>
    <mergeCell ref="B14:D14"/>
    <mergeCell ref="B15:D15"/>
    <mergeCell ref="B16:D16"/>
    <mergeCell ref="B17:D17"/>
    <mergeCell ref="B2:D2"/>
    <mergeCell ref="C5:D5"/>
    <mergeCell ref="C6:D6"/>
    <mergeCell ref="C7:D7"/>
    <mergeCell ref="C8:D8"/>
  </mergeCells>
  <pageMargins left="0.7" right="0.7" top="0.75" bottom="0.75" header="0.3" footer="0.3"/>
  <pageSetup paperSize="9" orientation="portrait" horizontalDpi="4294967293" verticalDpi="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F0F1598F-0717-4DE2-8358-65279FBD90ED}">
          <x14:formula1>
            <xm:f>Codes!$A$6:$A$7</xm:f>
          </x14:formula1>
          <xm:sqref>D18</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3"/>
    <pageSetUpPr fitToPage="1"/>
  </sheetPr>
  <dimension ref="B1:I21"/>
  <sheetViews>
    <sheetView showGridLines="0" showRowColHeaders="0" zoomScaleNormal="100" workbookViewId="0">
      <selection activeCell="G4" sqref="G4"/>
    </sheetView>
  </sheetViews>
  <sheetFormatPr defaultColWidth="9.109375" defaultRowHeight="14.4" x14ac:dyDescent="0.3"/>
  <cols>
    <col min="1" max="1" width="1.6640625" style="7" customWidth="1"/>
    <col min="2" max="2" width="14.6640625" style="2" customWidth="1"/>
    <col min="3" max="3" width="30.6640625" style="3" customWidth="1"/>
    <col min="4" max="4" width="70.6640625" style="1" customWidth="1"/>
    <col min="5" max="5" width="10.6640625" style="50" customWidth="1"/>
    <col min="6" max="6" width="8.6640625" style="50" hidden="1" customWidth="1"/>
    <col min="7" max="7" width="10.6640625" style="5" customWidth="1"/>
    <col min="8" max="8" width="70.6640625" style="7" customWidth="1"/>
    <col min="9" max="9" width="8" style="7" hidden="1" customWidth="1"/>
    <col min="10" max="16384" width="9.109375" style="7"/>
  </cols>
  <sheetData>
    <row r="1" spans="2:9" ht="19.95" customHeight="1" x14ac:dyDescent="0.3">
      <c r="B1" s="193" t="s">
        <v>197</v>
      </c>
      <c r="C1" s="193"/>
      <c r="D1" s="193"/>
      <c r="E1" s="193"/>
      <c r="F1" s="193"/>
      <c r="G1" s="193"/>
      <c r="H1" s="193"/>
    </row>
    <row r="2" spans="2:9" ht="12" customHeight="1" x14ac:dyDescent="0.3">
      <c r="B2" s="7"/>
    </row>
    <row r="3" spans="2:9" s="6" customFormat="1" ht="34.950000000000003" customHeight="1" x14ac:dyDescent="0.3">
      <c r="B3" s="20" t="s">
        <v>4</v>
      </c>
      <c r="C3" s="20" t="s">
        <v>1</v>
      </c>
      <c r="D3" s="20" t="s">
        <v>22</v>
      </c>
      <c r="E3" s="20" t="s">
        <v>87</v>
      </c>
      <c r="F3" s="20"/>
      <c r="G3" s="19" t="s">
        <v>10</v>
      </c>
      <c r="H3" s="20" t="s">
        <v>3</v>
      </c>
      <c r="I3" s="47"/>
    </row>
    <row r="4" spans="2:9" ht="46.2" customHeight="1" x14ac:dyDescent="0.3">
      <c r="B4" s="197" t="s">
        <v>5</v>
      </c>
      <c r="C4" s="35" t="s">
        <v>164</v>
      </c>
      <c r="D4" s="11" t="s">
        <v>74</v>
      </c>
      <c r="E4" s="51"/>
      <c r="F4" s="68" t="b">
        <v>1</v>
      </c>
      <c r="G4" s="12"/>
      <c r="H4" s="39"/>
      <c r="I4" s="7" t="e">
        <f>IF(F4=TRUE,VLOOKUP(G4,Codes!$A$1:$B$4,2,0),"")</f>
        <v>#N/A</v>
      </c>
    </row>
    <row r="5" spans="2:9" ht="30.75" customHeight="1" x14ac:dyDescent="0.3">
      <c r="B5" s="198"/>
      <c r="C5" s="35" t="s">
        <v>165</v>
      </c>
      <c r="D5" s="11" t="s">
        <v>12</v>
      </c>
      <c r="E5" s="51"/>
      <c r="F5" s="68" t="b">
        <v>1</v>
      </c>
      <c r="G5" s="12"/>
      <c r="H5" s="39"/>
      <c r="I5" s="7" t="e">
        <f>IF(F5=TRUE,VLOOKUP(G5,Codes!$A$1:$B$4,2,0),"")</f>
        <v>#N/A</v>
      </c>
    </row>
    <row r="6" spans="2:9" ht="30.75" customHeight="1" thickBot="1" x14ac:dyDescent="0.35">
      <c r="B6" s="199"/>
      <c r="C6" s="175" t="s">
        <v>166</v>
      </c>
      <c r="D6" s="25" t="s">
        <v>41</v>
      </c>
      <c r="E6" s="52"/>
      <c r="F6" s="69" t="b">
        <v>1</v>
      </c>
      <c r="G6" s="26"/>
      <c r="H6" s="40"/>
      <c r="I6" s="7" t="e">
        <f>IF(F6=TRUE,VLOOKUP(G6,Codes!$A$1:$B$4,2,0),"")</f>
        <v>#N/A</v>
      </c>
    </row>
    <row r="7" spans="2:9" ht="45.75" customHeight="1" x14ac:dyDescent="0.3">
      <c r="B7" s="194" t="s">
        <v>0</v>
      </c>
      <c r="C7" s="171" t="s">
        <v>128</v>
      </c>
      <c r="D7" s="24" t="s">
        <v>72</v>
      </c>
      <c r="E7" s="54"/>
      <c r="F7" s="70" t="b">
        <v>1</v>
      </c>
      <c r="G7" s="16"/>
      <c r="H7" s="41"/>
      <c r="I7" s="7" t="e">
        <f>IF(F7=TRUE,VLOOKUP(G7,Codes!$A$1:$B$4,2,0),"")</f>
        <v>#N/A</v>
      </c>
    </row>
    <row r="8" spans="2:9" ht="43.2" x14ac:dyDescent="0.3">
      <c r="B8" s="195"/>
      <c r="C8" s="172" t="s">
        <v>129</v>
      </c>
      <c r="D8" s="17" t="s">
        <v>42</v>
      </c>
      <c r="E8" s="51"/>
      <c r="F8" s="68" t="b">
        <v>1</v>
      </c>
      <c r="G8" s="12"/>
      <c r="H8" s="39"/>
      <c r="I8" s="7" t="e">
        <f>IF(F8=TRUE,VLOOKUP(G8,Codes!$A$1:$B$4,2,0),"")</f>
        <v>#N/A</v>
      </c>
    </row>
    <row r="9" spans="2:9" ht="62.25" customHeight="1" x14ac:dyDescent="0.3">
      <c r="B9" s="195"/>
      <c r="C9" s="172" t="s">
        <v>130</v>
      </c>
      <c r="D9" s="17" t="s">
        <v>43</v>
      </c>
      <c r="E9" s="51"/>
      <c r="F9" s="68" t="b">
        <v>1</v>
      </c>
      <c r="G9" s="12"/>
      <c r="H9" s="39"/>
      <c r="I9" s="7" t="e">
        <f>IF(F9=TRUE,VLOOKUP(G9,Codes!$A$1:$B$4,2,0),"")</f>
        <v>#N/A</v>
      </c>
    </row>
    <row r="10" spans="2:9" ht="45.75" customHeight="1" thickBot="1" x14ac:dyDescent="0.35">
      <c r="B10" s="196"/>
      <c r="C10" s="174" t="s">
        <v>131</v>
      </c>
      <c r="D10" s="18" t="s">
        <v>44</v>
      </c>
      <c r="E10" s="55"/>
      <c r="F10" s="71" t="b">
        <v>1</v>
      </c>
      <c r="G10" s="14"/>
      <c r="H10" s="42"/>
      <c r="I10" s="7" t="e">
        <f>IF(F10=TRUE,VLOOKUP(G10,Codes!$A$1:$B$4,2,0),"")</f>
        <v>#N/A</v>
      </c>
    </row>
    <row r="11" spans="2:9" ht="43.2" x14ac:dyDescent="0.3">
      <c r="B11" s="200" t="s">
        <v>2</v>
      </c>
      <c r="C11" s="171" t="s">
        <v>132</v>
      </c>
      <c r="D11" s="15" t="s">
        <v>45</v>
      </c>
      <c r="E11" s="53"/>
      <c r="F11" s="72" t="b">
        <v>1</v>
      </c>
      <c r="G11" s="16"/>
      <c r="H11" s="41"/>
      <c r="I11" s="7" t="e">
        <f>IF(F11=TRUE,VLOOKUP(G11,Codes!$A$1:$B$4,2,0),"")</f>
        <v>#N/A</v>
      </c>
    </row>
    <row r="12" spans="2:9" ht="43.2" x14ac:dyDescent="0.3">
      <c r="B12" s="198"/>
      <c r="C12" s="172" t="s">
        <v>133</v>
      </c>
      <c r="D12" s="17" t="s">
        <v>46</v>
      </c>
      <c r="E12" s="51"/>
      <c r="F12" s="68" t="b">
        <v>1</v>
      </c>
      <c r="G12" s="12"/>
      <c r="H12" s="39"/>
      <c r="I12" s="7" t="e">
        <f>IF(F12=TRUE,VLOOKUP(G12,Codes!$A$1:$B$4,2,0),"")</f>
        <v>#N/A</v>
      </c>
    </row>
    <row r="13" spans="2:9" ht="30" customHeight="1" x14ac:dyDescent="0.3">
      <c r="B13" s="198"/>
      <c r="C13" s="172" t="s">
        <v>134</v>
      </c>
      <c r="D13" s="17" t="s">
        <v>47</v>
      </c>
      <c r="E13" s="51"/>
      <c r="F13" s="68" t="b">
        <v>1</v>
      </c>
      <c r="G13" s="12"/>
      <c r="H13" s="39"/>
      <c r="I13" s="7" t="e">
        <f>IF(F13=TRUE,VLOOKUP(G13,Codes!$A$1:$B$4,2,0),"")</f>
        <v>#N/A</v>
      </c>
    </row>
    <row r="14" spans="2:9" ht="46.5" customHeight="1" x14ac:dyDescent="0.3">
      <c r="B14" s="198"/>
      <c r="C14" s="172" t="s">
        <v>135</v>
      </c>
      <c r="D14" s="17" t="s">
        <v>48</v>
      </c>
      <c r="E14" s="51"/>
      <c r="F14" s="68" t="b">
        <v>1</v>
      </c>
      <c r="G14" s="12"/>
      <c r="H14" s="39"/>
      <c r="I14" s="7" t="e">
        <f>IF(F14=TRUE,VLOOKUP(G14,Codes!$A$1:$B$4,2,0),"")</f>
        <v>#N/A</v>
      </c>
    </row>
    <row r="15" spans="2:9" ht="60" customHeight="1" x14ac:dyDescent="0.3">
      <c r="B15" s="198"/>
      <c r="C15" s="172" t="s">
        <v>136</v>
      </c>
      <c r="D15" s="17" t="s">
        <v>49</v>
      </c>
      <c r="E15" s="51"/>
      <c r="F15" s="68" t="b">
        <v>1</v>
      </c>
      <c r="G15" s="12"/>
      <c r="H15" s="39"/>
      <c r="I15" s="7" t="e">
        <f>IF(F15=TRUE,VLOOKUP(G15,Codes!$A$1:$B$4,2,0),"")</f>
        <v>#N/A</v>
      </c>
    </row>
    <row r="16" spans="2:9" ht="48" customHeight="1" thickBot="1" x14ac:dyDescent="0.35">
      <c r="B16" s="199"/>
      <c r="C16" s="173" t="s">
        <v>137</v>
      </c>
      <c r="D16" s="27" t="s">
        <v>50</v>
      </c>
      <c r="E16" s="52"/>
      <c r="F16" s="69" t="b">
        <v>1</v>
      </c>
      <c r="G16" s="26"/>
      <c r="H16" s="40"/>
      <c r="I16" s="7" t="e">
        <f>IF(F16=TRUE,VLOOKUP(G16,Codes!$A$1:$B$4,2,0),"")</f>
        <v>#N/A</v>
      </c>
    </row>
    <row r="17" spans="2:9" ht="60" customHeight="1" x14ac:dyDescent="0.3">
      <c r="B17" s="194" t="s">
        <v>6</v>
      </c>
      <c r="C17" s="171" t="s">
        <v>138</v>
      </c>
      <c r="D17" s="15" t="s">
        <v>55</v>
      </c>
      <c r="E17" s="54"/>
      <c r="F17" s="70" t="b">
        <v>1</v>
      </c>
      <c r="G17" s="16"/>
      <c r="H17" s="41"/>
      <c r="I17" s="7" t="e">
        <f>IF(F17=TRUE,VLOOKUP(G17,Codes!$A$1:$B$4,2,0),"")</f>
        <v>#N/A</v>
      </c>
    </row>
    <row r="18" spans="2:9" ht="61.5" customHeight="1" x14ac:dyDescent="0.3">
      <c r="B18" s="195"/>
      <c r="C18" s="172" t="s">
        <v>163</v>
      </c>
      <c r="D18" s="17" t="s">
        <v>51</v>
      </c>
      <c r="E18" s="51"/>
      <c r="F18" s="68" t="b">
        <v>1</v>
      </c>
      <c r="G18" s="12"/>
      <c r="H18" s="39"/>
      <c r="I18" s="7" t="e">
        <f>IF(F18=TRUE,VLOOKUP(G18,Codes!$A$1:$B$4,2,0),"")</f>
        <v>#N/A</v>
      </c>
    </row>
    <row r="19" spans="2:9" ht="45.75" customHeight="1" thickBot="1" x14ac:dyDescent="0.35">
      <c r="B19" s="196"/>
      <c r="C19" s="174" t="s">
        <v>139</v>
      </c>
      <c r="D19" s="18" t="s">
        <v>52</v>
      </c>
      <c r="E19" s="55"/>
      <c r="F19" s="71" t="b">
        <v>1</v>
      </c>
      <c r="G19" s="14"/>
      <c r="H19" s="42"/>
      <c r="I19" s="7" t="e">
        <f>IF(F19=TRUE,VLOOKUP(G19,Codes!$A$1:$B$4,2,0),"")</f>
        <v>#N/A</v>
      </c>
    </row>
    <row r="20" spans="2:9" ht="61.5" customHeight="1" x14ac:dyDescent="0.3">
      <c r="B20" s="194" t="s">
        <v>7</v>
      </c>
      <c r="C20" s="171" t="s">
        <v>140</v>
      </c>
      <c r="D20" s="15" t="s">
        <v>71</v>
      </c>
      <c r="E20" s="53"/>
      <c r="F20" s="72" t="b">
        <v>1</v>
      </c>
      <c r="G20" s="16"/>
      <c r="H20" s="41"/>
      <c r="I20" s="7" t="e">
        <f>IF(F20=TRUE,VLOOKUP(G20,Codes!$A$1:$B$4,2,0),"")</f>
        <v>#N/A</v>
      </c>
    </row>
    <row r="21" spans="2:9" ht="45.75" customHeight="1" x14ac:dyDescent="0.3">
      <c r="B21" s="195"/>
      <c r="C21" s="172" t="s">
        <v>167</v>
      </c>
      <c r="D21" s="17" t="s">
        <v>53</v>
      </c>
      <c r="E21" s="51"/>
      <c r="F21" s="68" t="b">
        <v>1</v>
      </c>
      <c r="G21" s="12"/>
      <c r="H21" s="39"/>
      <c r="I21" s="7" t="e">
        <f>IF(F21=TRUE,VLOOKUP(G21,Codes!$A$1:$B$4,2,0),"")</f>
        <v>#N/A</v>
      </c>
    </row>
  </sheetData>
  <sheetProtection password="CF7A" sheet="1" objects="1" scenarios="1"/>
  <mergeCells count="6">
    <mergeCell ref="B1:H1"/>
    <mergeCell ref="B17:B19"/>
    <mergeCell ref="B20:B21"/>
    <mergeCell ref="B7:B10"/>
    <mergeCell ref="B4:B6"/>
    <mergeCell ref="B11:B16"/>
  </mergeCells>
  <conditionalFormatting sqref="G4:G21">
    <cfRule type="expression" dxfId="61" priority="40">
      <formula>F4=FALSE</formula>
    </cfRule>
    <cfRule type="cellIs" dxfId="60" priority="41" operator="equal">
      <formula>"1: Poor"</formula>
    </cfRule>
    <cfRule type="cellIs" dxfId="59" priority="42" operator="equal">
      <formula>"2: Fair"</formula>
    </cfRule>
    <cfRule type="cellIs" dxfId="58" priority="43" operator="equal">
      <formula>"3: Good"</formula>
    </cfRule>
    <cfRule type="cellIs" dxfId="57" priority="44" operator="equal">
      <formula>"4: Very Good"</formula>
    </cfRule>
  </conditionalFormatting>
  <conditionalFormatting sqref="D4:D21">
    <cfRule type="expression" dxfId="56" priority="45">
      <formula>F4=FALSE</formula>
    </cfRule>
  </conditionalFormatting>
  <dataValidations count="1">
    <dataValidation type="list" allowBlank="1" showInputMessage="1" showErrorMessage="1" errorTitle="Stop!" error="Please use drop-down list" sqref="G4:G21" xr:uid="{00000000-0002-0000-0100-000000000000}">
      <formula1>Rating</formula1>
    </dataValidation>
  </dataValidations>
  <printOptions horizontalCentered="1" verticalCentered="1"/>
  <pageMargins left="0" right="0" top="0" bottom="0" header="0" footer="0"/>
  <pageSetup paperSize="9" scale="66" orientation="landscape" horizontalDpi="4294967293"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locked="0" defaultSize="0" autoFill="0" autoLine="0" autoPict="0">
                <anchor moveWithCells="1">
                  <from>
                    <xdr:col>4</xdr:col>
                    <xdr:colOff>289560</xdr:colOff>
                    <xdr:row>3</xdr:row>
                    <xdr:rowOff>106680</xdr:rowOff>
                  </from>
                  <to>
                    <xdr:col>6</xdr:col>
                    <xdr:colOff>68580</xdr:colOff>
                    <xdr:row>3</xdr:row>
                    <xdr:rowOff>487680</xdr:rowOff>
                  </to>
                </anchor>
              </controlPr>
            </control>
          </mc:Choice>
        </mc:AlternateContent>
        <mc:AlternateContent xmlns:mc="http://schemas.openxmlformats.org/markup-compatibility/2006">
          <mc:Choice Requires="x14">
            <control shapeId="2051" r:id="rId5" name="Check Box 3">
              <controlPr locked="0" defaultSize="0" autoFill="0" autoLine="0" autoPict="0">
                <anchor moveWithCells="1">
                  <from>
                    <xdr:col>4</xdr:col>
                    <xdr:colOff>304800</xdr:colOff>
                    <xdr:row>4</xdr:row>
                    <xdr:rowOff>22860</xdr:rowOff>
                  </from>
                  <to>
                    <xdr:col>6</xdr:col>
                    <xdr:colOff>60960</xdr:colOff>
                    <xdr:row>5</xdr:row>
                    <xdr:rowOff>22860</xdr:rowOff>
                  </to>
                </anchor>
              </controlPr>
            </control>
          </mc:Choice>
        </mc:AlternateContent>
        <mc:AlternateContent xmlns:mc="http://schemas.openxmlformats.org/markup-compatibility/2006">
          <mc:Choice Requires="x14">
            <control shapeId="2052" r:id="rId6" name="Check Box 4">
              <controlPr locked="0" defaultSize="0" autoFill="0" autoLine="0" autoPict="0">
                <anchor moveWithCells="1">
                  <from>
                    <xdr:col>4</xdr:col>
                    <xdr:colOff>304800</xdr:colOff>
                    <xdr:row>5</xdr:row>
                    <xdr:rowOff>22860</xdr:rowOff>
                  </from>
                  <to>
                    <xdr:col>6</xdr:col>
                    <xdr:colOff>60960</xdr:colOff>
                    <xdr:row>6</xdr:row>
                    <xdr:rowOff>22860</xdr:rowOff>
                  </to>
                </anchor>
              </controlPr>
            </control>
          </mc:Choice>
        </mc:AlternateContent>
        <mc:AlternateContent xmlns:mc="http://schemas.openxmlformats.org/markup-compatibility/2006">
          <mc:Choice Requires="x14">
            <control shapeId="2053" r:id="rId7" name="Check Box 5">
              <controlPr locked="0" defaultSize="0" autoFill="0" autoLine="0" autoPict="0">
                <anchor moveWithCells="1">
                  <from>
                    <xdr:col>4</xdr:col>
                    <xdr:colOff>304800</xdr:colOff>
                    <xdr:row>6</xdr:row>
                    <xdr:rowOff>22860</xdr:rowOff>
                  </from>
                  <to>
                    <xdr:col>6</xdr:col>
                    <xdr:colOff>60960</xdr:colOff>
                    <xdr:row>6</xdr:row>
                    <xdr:rowOff>571500</xdr:rowOff>
                  </to>
                </anchor>
              </controlPr>
            </control>
          </mc:Choice>
        </mc:AlternateContent>
        <mc:AlternateContent xmlns:mc="http://schemas.openxmlformats.org/markup-compatibility/2006">
          <mc:Choice Requires="x14">
            <control shapeId="2054" r:id="rId8" name="Check Box 6">
              <controlPr locked="0" defaultSize="0" autoFill="0" autoLine="0" autoPict="0">
                <anchor moveWithCells="1">
                  <from>
                    <xdr:col>4</xdr:col>
                    <xdr:colOff>304800</xdr:colOff>
                    <xdr:row>7</xdr:row>
                    <xdr:rowOff>22860</xdr:rowOff>
                  </from>
                  <to>
                    <xdr:col>6</xdr:col>
                    <xdr:colOff>60960</xdr:colOff>
                    <xdr:row>8</xdr:row>
                    <xdr:rowOff>0</xdr:rowOff>
                  </to>
                </anchor>
              </controlPr>
            </control>
          </mc:Choice>
        </mc:AlternateContent>
        <mc:AlternateContent xmlns:mc="http://schemas.openxmlformats.org/markup-compatibility/2006">
          <mc:Choice Requires="x14">
            <control shapeId="2055" r:id="rId9" name="Check Box 7">
              <controlPr locked="0" defaultSize="0" autoFill="0" autoLine="0" autoPict="0">
                <anchor moveWithCells="1">
                  <from>
                    <xdr:col>4</xdr:col>
                    <xdr:colOff>304800</xdr:colOff>
                    <xdr:row>8</xdr:row>
                    <xdr:rowOff>22860</xdr:rowOff>
                  </from>
                  <to>
                    <xdr:col>6</xdr:col>
                    <xdr:colOff>60960</xdr:colOff>
                    <xdr:row>9</xdr:row>
                    <xdr:rowOff>0</xdr:rowOff>
                  </to>
                </anchor>
              </controlPr>
            </control>
          </mc:Choice>
        </mc:AlternateContent>
        <mc:AlternateContent xmlns:mc="http://schemas.openxmlformats.org/markup-compatibility/2006">
          <mc:Choice Requires="x14">
            <control shapeId="2056" r:id="rId10" name="Check Box 8">
              <controlPr locked="0" defaultSize="0" autoFill="0" autoLine="0" autoPict="0">
                <anchor moveWithCells="1">
                  <from>
                    <xdr:col>4</xdr:col>
                    <xdr:colOff>304800</xdr:colOff>
                    <xdr:row>9</xdr:row>
                    <xdr:rowOff>22860</xdr:rowOff>
                  </from>
                  <to>
                    <xdr:col>6</xdr:col>
                    <xdr:colOff>60960</xdr:colOff>
                    <xdr:row>10</xdr:row>
                    <xdr:rowOff>0</xdr:rowOff>
                  </to>
                </anchor>
              </controlPr>
            </control>
          </mc:Choice>
        </mc:AlternateContent>
        <mc:AlternateContent xmlns:mc="http://schemas.openxmlformats.org/markup-compatibility/2006">
          <mc:Choice Requires="x14">
            <control shapeId="2057" r:id="rId11" name="Check Box 9">
              <controlPr locked="0" defaultSize="0" autoFill="0" autoLine="0" autoPict="0">
                <anchor moveWithCells="1">
                  <from>
                    <xdr:col>4</xdr:col>
                    <xdr:colOff>304800</xdr:colOff>
                    <xdr:row>10</xdr:row>
                    <xdr:rowOff>22860</xdr:rowOff>
                  </from>
                  <to>
                    <xdr:col>6</xdr:col>
                    <xdr:colOff>60960</xdr:colOff>
                    <xdr:row>11</xdr:row>
                    <xdr:rowOff>0</xdr:rowOff>
                  </to>
                </anchor>
              </controlPr>
            </control>
          </mc:Choice>
        </mc:AlternateContent>
        <mc:AlternateContent xmlns:mc="http://schemas.openxmlformats.org/markup-compatibility/2006">
          <mc:Choice Requires="x14">
            <control shapeId="2058" r:id="rId12" name="Check Box 10">
              <controlPr locked="0" defaultSize="0" autoFill="0" autoLine="0" autoPict="0">
                <anchor moveWithCells="1">
                  <from>
                    <xdr:col>4</xdr:col>
                    <xdr:colOff>304800</xdr:colOff>
                    <xdr:row>11</xdr:row>
                    <xdr:rowOff>22860</xdr:rowOff>
                  </from>
                  <to>
                    <xdr:col>6</xdr:col>
                    <xdr:colOff>60960</xdr:colOff>
                    <xdr:row>12</xdr:row>
                    <xdr:rowOff>0</xdr:rowOff>
                  </to>
                </anchor>
              </controlPr>
            </control>
          </mc:Choice>
        </mc:AlternateContent>
        <mc:AlternateContent xmlns:mc="http://schemas.openxmlformats.org/markup-compatibility/2006">
          <mc:Choice Requires="x14">
            <control shapeId="2059" r:id="rId13" name="Check Box 11">
              <controlPr locked="0" defaultSize="0" autoFill="0" autoLine="0" autoPict="0">
                <anchor moveWithCells="1">
                  <from>
                    <xdr:col>4</xdr:col>
                    <xdr:colOff>304800</xdr:colOff>
                    <xdr:row>12</xdr:row>
                    <xdr:rowOff>22860</xdr:rowOff>
                  </from>
                  <to>
                    <xdr:col>6</xdr:col>
                    <xdr:colOff>60960</xdr:colOff>
                    <xdr:row>13</xdr:row>
                    <xdr:rowOff>0</xdr:rowOff>
                  </to>
                </anchor>
              </controlPr>
            </control>
          </mc:Choice>
        </mc:AlternateContent>
        <mc:AlternateContent xmlns:mc="http://schemas.openxmlformats.org/markup-compatibility/2006">
          <mc:Choice Requires="x14">
            <control shapeId="2060" r:id="rId14" name="Check Box 12">
              <controlPr locked="0" defaultSize="0" autoFill="0" autoLine="0" autoPict="0">
                <anchor moveWithCells="1">
                  <from>
                    <xdr:col>4</xdr:col>
                    <xdr:colOff>304800</xdr:colOff>
                    <xdr:row>13</xdr:row>
                    <xdr:rowOff>22860</xdr:rowOff>
                  </from>
                  <to>
                    <xdr:col>6</xdr:col>
                    <xdr:colOff>60960</xdr:colOff>
                    <xdr:row>13</xdr:row>
                    <xdr:rowOff>571500</xdr:rowOff>
                  </to>
                </anchor>
              </controlPr>
            </control>
          </mc:Choice>
        </mc:AlternateContent>
        <mc:AlternateContent xmlns:mc="http://schemas.openxmlformats.org/markup-compatibility/2006">
          <mc:Choice Requires="x14">
            <control shapeId="2061" r:id="rId15" name="Check Box 13">
              <controlPr locked="0" defaultSize="0" autoFill="0" autoLine="0" autoPict="0">
                <anchor moveWithCells="1">
                  <from>
                    <xdr:col>4</xdr:col>
                    <xdr:colOff>304800</xdr:colOff>
                    <xdr:row>14</xdr:row>
                    <xdr:rowOff>22860</xdr:rowOff>
                  </from>
                  <to>
                    <xdr:col>6</xdr:col>
                    <xdr:colOff>60960</xdr:colOff>
                    <xdr:row>15</xdr:row>
                    <xdr:rowOff>0</xdr:rowOff>
                  </to>
                </anchor>
              </controlPr>
            </control>
          </mc:Choice>
        </mc:AlternateContent>
        <mc:AlternateContent xmlns:mc="http://schemas.openxmlformats.org/markup-compatibility/2006">
          <mc:Choice Requires="x14">
            <control shapeId="2062" r:id="rId16" name="Check Box 14">
              <controlPr locked="0" defaultSize="0" autoFill="0" autoLine="0" autoPict="0">
                <anchor moveWithCells="1">
                  <from>
                    <xdr:col>4</xdr:col>
                    <xdr:colOff>304800</xdr:colOff>
                    <xdr:row>15</xdr:row>
                    <xdr:rowOff>22860</xdr:rowOff>
                  </from>
                  <to>
                    <xdr:col>6</xdr:col>
                    <xdr:colOff>60960</xdr:colOff>
                    <xdr:row>15</xdr:row>
                    <xdr:rowOff>419100</xdr:rowOff>
                  </to>
                </anchor>
              </controlPr>
            </control>
          </mc:Choice>
        </mc:AlternateContent>
        <mc:AlternateContent xmlns:mc="http://schemas.openxmlformats.org/markup-compatibility/2006">
          <mc:Choice Requires="x14">
            <control shapeId="2063" r:id="rId17" name="Check Box 15">
              <controlPr locked="0" defaultSize="0" autoFill="0" autoLine="0" autoPict="0">
                <anchor moveWithCells="1">
                  <from>
                    <xdr:col>4</xdr:col>
                    <xdr:colOff>304800</xdr:colOff>
                    <xdr:row>16</xdr:row>
                    <xdr:rowOff>22860</xdr:rowOff>
                  </from>
                  <to>
                    <xdr:col>6</xdr:col>
                    <xdr:colOff>60960</xdr:colOff>
                    <xdr:row>16</xdr:row>
                    <xdr:rowOff>723900</xdr:rowOff>
                  </to>
                </anchor>
              </controlPr>
            </control>
          </mc:Choice>
        </mc:AlternateContent>
        <mc:AlternateContent xmlns:mc="http://schemas.openxmlformats.org/markup-compatibility/2006">
          <mc:Choice Requires="x14">
            <control shapeId="2064" r:id="rId18" name="Check Box 16">
              <controlPr locked="0" defaultSize="0" autoFill="0" autoLine="0" autoPict="0">
                <anchor moveWithCells="1">
                  <from>
                    <xdr:col>4</xdr:col>
                    <xdr:colOff>304800</xdr:colOff>
                    <xdr:row>17</xdr:row>
                    <xdr:rowOff>22860</xdr:rowOff>
                  </from>
                  <to>
                    <xdr:col>6</xdr:col>
                    <xdr:colOff>60960</xdr:colOff>
                    <xdr:row>17</xdr:row>
                    <xdr:rowOff>762000</xdr:rowOff>
                  </to>
                </anchor>
              </controlPr>
            </control>
          </mc:Choice>
        </mc:AlternateContent>
        <mc:AlternateContent xmlns:mc="http://schemas.openxmlformats.org/markup-compatibility/2006">
          <mc:Choice Requires="x14">
            <control shapeId="2065" r:id="rId19" name="Check Box 17">
              <controlPr locked="0" defaultSize="0" autoFill="0" autoLine="0" autoPict="0">
                <anchor moveWithCells="1">
                  <from>
                    <xdr:col>4</xdr:col>
                    <xdr:colOff>304800</xdr:colOff>
                    <xdr:row>18</xdr:row>
                    <xdr:rowOff>22860</xdr:rowOff>
                  </from>
                  <to>
                    <xdr:col>6</xdr:col>
                    <xdr:colOff>60960</xdr:colOff>
                    <xdr:row>18</xdr:row>
                    <xdr:rowOff>419100</xdr:rowOff>
                  </to>
                </anchor>
              </controlPr>
            </control>
          </mc:Choice>
        </mc:AlternateContent>
        <mc:AlternateContent xmlns:mc="http://schemas.openxmlformats.org/markup-compatibility/2006">
          <mc:Choice Requires="x14">
            <control shapeId="2066" r:id="rId20" name="Check Box 18">
              <controlPr locked="0" defaultSize="0" autoFill="0" autoLine="0" autoPict="0">
                <anchor moveWithCells="1">
                  <from>
                    <xdr:col>4</xdr:col>
                    <xdr:colOff>304800</xdr:colOff>
                    <xdr:row>19</xdr:row>
                    <xdr:rowOff>22860</xdr:rowOff>
                  </from>
                  <to>
                    <xdr:col>6</xdr:col>
                    <xdr:colOff>60960</xdr:colOff>
                    <xdr:row>20</xdr:row>
                    <xdr:rowOff>0</xdr:rowOff>
                  </to>
                </anchor>
              </controlPr>
            </control>
          </mc:Choice>
        </mc:AlternateContent>
        <mc:AlternateContent xmlns:mc="http://schemas.openxmlformats.org/markup-compatibility/2006">
          <mc:Choice Requires="x14">
            <control shapeId="2067" r:id="rId21" name="Check Box 19">
              <controlPr locked="0" defaultSize="0" autoFill="0" autoLine="0" autoPict="0">
                <anchor moveWithCells="1">
                  <from>
                    <xdr:col>4</xdr:col>
                    <xdr:colOff>304800</xdr:colOff>
                    <xdr:row>20</xdr:row>
                    <xdr:rowOff>22860</xdr:rowOff>
                  </from>
                  <to>
                    <xdr:col>6</xdr:col>
                    <xdr:colOff>60960</xdr:colOff>
                    <xdr:row>21</xdr:row>
                    <xdr:rowOff>7620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7" tint="-0.249977111117893"/>
    <pageSetUpPr fitToPage="1"/>
  </sheetPr>
  <dimension ref="B1:I19"/>
  <sheetViews>
    <sheetView showGridLines="0" showRowColHeaders="0" zoomScaleNormal="100" workbookViewId="0">
      <selection activeCell="G4" sqref="G4"/>
    </sheetView>
  </sheetViews>
  <sheetFormatPr defaultColWidth="8.6640625" defaultRowHeight="14.4" x14ac:dyDescent="0.3"/>
  <cols>
    <col min="1" max="1" width="1.6640625" customWidth="1"/>
    <col min="2" max="2" width="14.6640625" style="2" customWidth="1"/>
    <col min="3" max="3" width="30.6640625" style="3" customWidth="1"/>
    <col min="4" max="4" width="75.6640625" style="1" customWidth="1"/>
    <col min="5" max="5" width="10.6640625" style="3" customWidth="1"/>
    <col min="6" max="6" width="10.6640625" style="61" hidden="1" customWidth="1"/>
    <col min="7" max="7" width="10.6640625" style="8" customWidth="1"/>
    <col min="8" max="8" width="70.6640625" customWidth="1"/>
    <col min="9" max="9" width="5.6640625" hidden="1" customWidth="1"/>
  </cols>
  <sheetData>
    <row r="1" spans="2:9" ht="19.95" customHeight="1" x14ac:dyDescent="0.3">
      <c r="B1" s="193" t="s">
        <v>198</v>
      </c>
      <c r="C1" s="193"/>
      <c r="D1" s="193"/>
      <c r="E1" s="193"/>
      <c r="F1" s="193"/>
      <c r="G1" s="193"/>
      <c r="H1" s="193"/>
    </row>
    <row r="2" spans="2:9" s="4" customFormat="1" ht="12" customHeight="1" x14ac:dyDescent="0.3">
      <c r="B2"/>
      <c r="C2" s="3"/>
      <c r="D2" s="1"/>
      <c r="E2" s="3"/>
      <c r="F2" s="61"/>
      <c r="G2" s="8"/>
      <c r="H2"/>
    </row>
    <row r="3" spans="2:9" s="9" customFormat="1" ht="34.950000000000003" customHeight="1" x14ac:dyDescent="0.3">
      <c r="B3" s="20" t="s">
        <v>4</v>
      </c>
      <c r="C3" s="20" t="s">
        <v>1</v>
      </c>
      <c r="D3" s="20" t="s">
        <v>22</v>
      </c>
      <c r="E3" s="20" t="s">
        <v>87</v>
      </c>
      <c r="F3" s="20"/>
      <c r="G3" s="19" t="s">
        <v>10</v>
      </c>
      <c r="H3" s="20" t="s">
        <v>3</v>
      </c>
    </row>
    <row r="4" spans="2:9" ht="49.95" customHeight="1" x14ac:dyDescent="0.3">
      <c r="B4" s="202" t="s">
        <v>75</v>
      </c>
      <c r="C4" s="35" t="s">
        <v>168</v>
      </c>
      <c r="D4" s="11" t="s">
        <v>110</v>
      </c>
      <c r="E4" s="56"/>
      <c r="F4" s="73" t="b">
        <v>1</v>
      </c>
      <c r="G4" s="12"/>
      <c r="H4" s="39"/>
      <c r="I4" s="7" t="e">
        <f>IF(F4=TRUE,VLOOKUP(G4,Codes!$A$1:$B$4,2,0),"")</f>
        <v>#N/A</v>
      </c>
    </row>
    <row r="5" spans="2:9" ht="60" customHeight="1" x14ac:dyDescent="0.3">
      <c r="B5" s="203"/>
      <c r="C5" s="35" t="s">
        <v>142</v>
      </c>
      <c r="D5" s="11" t="s">
        <v>61</v>
      </c>
      <c r="E5" s="56"/>
      <c r="F5" s="73" t="b">
        <v>1</v>
      </c>
      <c r="G5" s="12"/>
      <c r="H5" s="39"/>
      <c r="I5" s="7" t="e">
        <f>IF(F5=TRUE,VLOOKUP(G5,Codes!$A$1:$B$4,2,0),"")</f>
        <v>#N/A</v>
      </c>
    </row>
    <row r="6" spans="2:9" ht="46.5" customHeight="1" thickBot="1" x14ac:dyDescent="0.35">
      <c r="B6" s="204"/>
      <c r="C6" s="36" t="s">
        <v>143</v>
      </c>
      <c r="D6" s="13" t="s">
        <v>62</v>
      </c>
      <c r="E6" s="58"/>
      <c r="F6" s="73" t="b">
        <v>1</v>
      </c>
      <c r="G6" s="14"/>
      <c r="H6" s="42"/>
      <c r="I6" s="7" t="e">
        <f>IF(F6=TRUE,VLOOKUP(G6,Codes!$A$1:$B$4,2,0),"")</f>
        <v>#N/A</v>
      </c>
    </row>
    <row r="7" spans="2:9" ht="75.75" customHeight="1" x14ac:dyDescent="0.3">
      <c r="B7" s="200" t="s">
        <v>76</v>
      </c>
      <c r="C7" s="15" t="s">
        <v>144</v>
      </c>
      <c r="D7" s="24" t="s">
        <v>63</v>
      </c>
      <c r="E7" s="60"/>
      <c r="F7" s="74" t="b">
        <v>1</v>
      </c>
      <c r="G7" s="16"/>
      <c r="H7" s="41"/>
      <c r="I7" s="7" t="e">
        <f>IF(F7=TRUE,VLOOKUP(G7,Codes!$A$1:$B$4,2,0),"")</f>
        <v>#N/A</v>
      </c>
    </row>
    <row r="8" spans="2:9" ht="61.5" customHeight="1" x14ac:dyDescent="0.3">
      <c r="B8" s="198"/>
      <c r="C8" s="17" t="s">
        <v>145</v>
      </c>
      <c r="D8" s="21" t="s">
        <v>64</v>
      </c>
      <c r="E8" s="56"/>
      <c r="F8" s="73" t="b">
        <v>1</v>
      </c>
      <c r="G8" s="12"/>
      <c r="H8" s="39"/>
      <c r="I8" s="7" t="e">
        <f>IF(F8=TRUE,VLOOKUP(G8,Codes!$A$1:$B$4,2,0),"")</f>
        <v>#N/A</v>
      </c>
    </row>
    <row r="9" spans="2:9" ht="61.5" customHeight="1" x14ac:dyDescent="0.3">
      <c r="B9" s="198"/>
      <c r="C9" s="27" t="s">
        <v>146</v>
      </c>
      <c r="D9" s="28" t="s">
        <v>65</v>
      </c>
      <c r="E9" s="56"/>
      <c r="F9" s="75" t="b">
        <v>1</v>
      </c>
      <c r="G9" s="26"/>
      <c r="H9" s="40"/>
      <c r="I9" s="7" t="e">
        <f>IF(F9=TRUE,VLOOKUP(G9,Codes!$A$1:$B$4,2,0),"")</f>
        <v>#N/A</v>
      </c>
    </row>
    <row r="10" spans="2:9" s="7" customFormat="1" ht="76.5" customHeight="1" thickBot="1" x14ac:dyDescent="0.35">
      <c r="B10" s="199"/>
      <c r="C10" s="18" t="s">
        <v>169</v>
      </c>
      <c r="D10" s="31" t="s">
        <v>73</v>
      </c>
      <c r="E10" s="57"/>
      <c r="F10" s="76" t="b">
        <v>1</v>
      </c>
      <c r="G10" s="14"/>
      <c r="H10" s="42"/>
      <c r="I10" s="7" t="e">
        <f>IF(F10=TRUE,VLOOKUP(G10,Codes!$A$1:$B$4,2,0),"")</f>
        <v>#N/A</v>
      </c>
    </row>
    <row r="11" spans="2:9" ht="75" customHeight="1" x14ac:dyDescent="0.3">
      <c r="B11" s="200" t="s">
        <v>77</v>
      </c>
      <c r="C11" s="15" t="s">
        <v>147</v>
      </c>
      <c r="D11" s="24" t="s">
        <v>66</v>
      </c>
      <c r="E11" s="60"/>
      <c r="F11" s="74" t="b">
        <v>1</v>
      </c>
      <c r="G11" s="16"/>
      <c r="H11" s="41"/>
      <c r="I11" s="7" t="e">
        <f>IF(F11=TRUE,VLOOKUP(G11,Codes!$A$1:$B$4,2,0),"")</f>
        <v>#N/A</v>
      </c>
    </row>
    <row r="12" spans="2:9" ht="75" customHeight="1" x14ac:dyDescent="0.3">
      <c r="B12" s="198"/>
      <c r="C12" s="17" t="s">
        <v>148</v>
      </c>
      <c r="D12" s="21" t="s">
        <v>109</v>
      </c>
      <c r="E12" s="56"/>
      <c r="F12" s="73" t="b">
        <v>1</v>
      </c>
      <c r="G12" s="12"/>
      <c r="H12" s="39"/>
      <c r="I12" s="7" t="e">
        <f>IF(F12=TRUE,VLOOKUP(G12,Codes!$A$1:$B$4,2,0),"")</f>
        <v>#N/A</v>
      </c>
    </row>
    <row r="13" spans="2:9" ht="75.75" customHeight="1" x14ac:dyDescent="0.3">
      <c r="B13" s="198"/>
      <c r="C13" s="17" t="s">
        <v>149</v>
      </c>
      <c r="D13" s="21" t="s">
        <v>67</v>
      </c>
      <c r="E13" s="56"/>
      <c r="F13" s="73" t="b">
        <v>1</v>
      </c>
      <c r="G13" s="12"/>
      <c r="H13" s="39"/>
      <c r="I13" s="7" t="e">
        <f>IF(F13=TRUE,VLOOKUP(G13,Codes!$A$1:$B$4,2,0),"")</f>
        <v>#N/A</v>
      </c>
    </row>
    <row r="14" spans="2:9" ht="46.5" customHeight="1" x14ac:dyDescent="0.3">
      <c r="B14" s="198"/>
      <c r="C14" s="17" t="s">
        <v>156</v>
      </c>
      <c r="D14" s="17" t="s">
        <v>68</v>
      </c>
      <c r="E14" s="56"/>
      <c r="F14" s="73" t="b">
        <v>1</v>
      </c>
      <c r="G14" s="12"/>
      <c r="H14" s="39"/>
      <c r="I14" s="7" t="e">
        <f>IF(F14=TRUE,VLOOKUP(G14,Codes!$A$1:$B$4,2,0),"")</f>
        <v>#N/A</v>
      </c>
    </row>
    <row r="15" spans="2:9" ht="45.75" customHeight="1" thickBot="1" x14ac:dyDescent="0.35">
      <c r="B15" s="199"/>
      <c r="C15" s="18" t="s">
        <v>170</v>
      </c>
      <c r="D15" s="18" t="s">
        <v>13</v>
      </c>
      <c r="E15" s="57"/>
      <c r="F15" s="76" t="b">
        <v>1</v>
      </c>
      <c r="G15" s="14"/>
      <c r="H15" s="42"/>
      <c r="I15" s="7" t="e">
        <f>IF(F15=TRUE,VLOOKUP(G15,Codes!$A$1:$B$4,2,0),"")</f>
        <v>#N/A</v>
      </c>
    </row>
    <row r="16" spans="2:9" s="7" customFormat="1" ht="90.75" customHeight="1" x14ac:dyDescent="0.3">
      <c r="B16" s="200" t="s">
        <v>81</v>
      </c>
      <c r="C16" s="35" t="s">
        <v>171</v>
      </c>
      <c r="D16" s="11" t="s">
        <v>79</v>
      </c>
      <c r="E16" s="59"/>
      <c r="F16" s="73" t="b">
        <v>1</v>
      </c>
      <c r="G16" s="23"/>
      <c r="H16" s="39"/>
      <c r="I16" s="7" t="e">
        <f>IF(F16=TRUE,VLOOKUP(G16,Codes!$A$1:$B$4,2,0),"")</f>
        <v>#N/A</v>
      </c>
    </row>
    <row r="17" spans="2:9" ht="92.25" customHeight="1" thickBot="1" x14ac:dyDescent="0.35">
      <c r="B17" s="199"/>
      <c r="C17" s="18" t="s">
        <v>172</v>
      </c>
      <c r="D17" s="28" t="s">
        <v>80</v>
      </c>
      <c r="E17" s="58"/>
      <c r="F17" s="75" t="b">
        <v>1</v>
      </c>
      <c r="G17" s="45"/>
      <c r="H17" s="46"/>
      <c r="I17" s="7" t="e">
        <f>IF(F17=TRUE,VLOOKUP(G17,Codes!$A$1:$B$4,2,0),"")</f>
        <v>#N/A</v>
      </c>
    </row>
    <row r="18" spans="2:9" ht="92.25" customHeight="1" x14ac:dyDescent="0.3">
      <c r="B18" s="198" t="s">
        <v>78</v>
      </c>
      <c r="C18" s="22" t="s">
        <v>162</v>
      </c>
      <c r="D18" s="15" t="s">
        <v>54</v>
      </c>
      <c r="E18" s="60"/>
      <c r="F18" s="74" t="b">
        <v>1</v>
      </c>
      <c r="G18" s="23"/>
      <c r="H18" s="44"/>
      <c r="I18" s="7" t="e">
        <f>IF(F18=TRUE,VLOOKUP(G18,Codes!$A$1:$B$4,2,0),"")</f>
        <v>#N/A</v>
      </c>
    </row>
    <row r="19" spans="2:9" ht="77.25" customHeight="1" x14ac:dyDescent="0.3">
      <c r="B19" s="201"/>
      <c r="C19" s="17" t="s">
        <v>181</v>
      </c>
      <c r="D19" s="17" t="s">
        <v>69</v>
      </c>
      <c r="E19" s="56"/>
      <c r="F19" s="73" t="b">
        <v>1</v>
      </c>
      <c r="G19" s="12"/>
      <c r="H19" s="39"/>
      <c r="I19" s="7" t="e">
        <f>IF(F19=TRUE,VLOOKUP(G19,Codes!$A$1:$B$4,2,0),"")</f>
        <v>#N/A</v>
      </c>
    </row>
  </sheetData>
  <sheetProtection password="CF7A" sheet="1"/>
  <mergeCells count="6">
    <mergeCell ref="B1:H1"/>
    <mergeCell ref="B18:B19"/>
    <mergeCell ref="B4:B6"/>
    <mergeCell ref="B11:B15"/>
    <mergeCell ref="B7:B10"/>
    <mergeCell ref="B16:B17"/>
  </mergeCells>
  <conditionalFormatting sqref="G18:G19 G4:G15">
    <cfRule type="expression" dxfId="55" priority="52">
      <formula>F4=FALSE</formula>
    </cfRule>
    <cfRule type="cellIs" dxfId="54" priority="53" operator="equal">
      <formula>"1: Poor"</formula>
    </cfRule>
    <cfRule type="cellIs" dxfId="53" priority="54" operator="equal">
      <formula>"2: Fair"</formula>
    </cfRule>
    <cfRule type="cellIs" dxfId="52" priority="55" operator="equal">
      <formula>"3: Good"</formula>
    </cfRule>
    <cfRule type="cellIs" dxfId="51" priority="56" operator="equal">
      <formula>"4: Very Good"</formula>
    </cfRule>
  </conditionalFormatting>
  <conditionalFormatting sqref="D18:D19 D4:D15">
    <cfRule type="expression" dxfId="50" priority="57">
      <formula>F4=FALSE</formula>
    </cfRule>
  </conditionalFormatting>
  <conditionalFormatting sqref="G16:G17">
    <cfRule type="expression" dxfId="49" priority="1">
      <formula>F16=FALSE</formula>
    </cfRule>
    <cfRule type="cellIs" dxfId="48" priority="2" operator="equal">
      <formula>"1: Poor"</formula>
    </cfRule>
    <cfRule type="cellIs" dxfId="47" priority="3" operator="equal">
      <formula>"2: Fair"</formula>
    </cfRule>
    <cfRule type="cellIs" dxfId="46" priority="4" operator="equal">
      <formula>"3: Good"</formula>
    </cfRule>
    <cfRule type="cellIs" dxfId="45" priority="5" operator="equal">
      <formula>"4: Very Good"</formula>
    </cfRule>
  </conditionalFormatting>
  <conditionalFormatting sqref="D16:D17">
    <cfRule type="expression" dxfId="44" priority="6">
      <formula>F16=FALSE</formula>
    </cfRule>
  </conditionalFormatting>
  <dataValidations count="1">
    <dataValidation type="list" allowBlank="1" showInputMessage="1" showErrorMessage="1" errorTitle="Stop!" error="Please use drop-down list" sqref="G4:G19" xr:uid="{00000000-0002-0000-0200-000000000000}">
      <formula1>Rating</formula1>
    </dataValidation>
  </dataValidations>
  <printOptions horizontalCentered="1" verticalCentered="1"/>
  <pageMargins left="0" right="0" top="0" bottom="0" header="0" footer="0"/>
  <pageSetup paperSize="9" scale="56" orientation="landscape" horizontalDpi="4294967293"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4100" r:id="rId4" name="Check Box 4">
              <controlPr locked="0" defaultSize="0" autoFill="0" autoLine="0" autoPict="0">
                <anchor moveWithCells="1">
                  <from>
                    <xdr:col>4</xdr:col>
                    <xdr:colOff>297180</xdr:colOff>
                    <xdr:row>3</xdr:row>
                    <xdr:rowOff>22860</xdr:rowOff>
                  </from>
                  <to>
                    <xdr:col>6</xdr:col>
                    <xdr:colOff>106680</xdr:colOff>
                    <xdr:row>3</xdr:row>
                    <xdr:rowOff>563880</xdr:rowOff>
                  </to>
                </anchor>
              </controlPr>
            </control>
          </mc:Choice>
        </mc:AlternateContent>
        <mc:AlternateContent xmlns:mc="http://schemas.openxmlformats.org/markup-compatibility/2006">
          <mc:Choice Requires="x14">
            <control shapeId="4105" r:id="rId5" name="Check Box 9">
              <controlPr locked="0" defaultSize="0" autoFill="0" autoLine="0" autoPict="0">
                <anchor moveWithCells="1">
                  <from>
                    <xdr:col>4</xdr:col>
                    <xdr:colOff>304800</xdr:colOff>
                    <xdr:row>4</xdr:row>
                    <xdr:rowOff>22860</xdr:rowOff>
                  </from>
                  <to>
                    <xdr:col>6</xdr:col>
                    <xdr:colOff>106680</xdr:colOff>
                    <xdr:row>4</xdr:row>
                    <xdr:rowOff>723900</xdr:rowOff>
                  </to>
                </anchor>
              </controlPr>
            </control>
          </mc:Choice>
        </mc:AlternateContent>
        <mc:AlternateContent xmlns:mc="http://schemas.openxmlformats.org/markup-compatibility/2006">
          <mc:Choice Requires="x14">
            <control shapeId="4106" r:id="rId6" name="Check Box 10">
              <controlPr locked="0" defaultSize="0" autoFill="0" autoLine="0" autoPict="0">
                <anchor moveWithCells="1">
                  <from>
                    <xdr:col>4</xdr:col>
                    <xdr:colOff>304800</xdr:colOff>
                    <xdr:row>5</xdr:row>
                    <xdr:rowOff>22860</xdr:rowOff>
                  </from>
                  <to>
                    <xdr:col>6</xdr:col>
                    <xdr:colOff>106680</xdr:colOff>
                    <xdr:row>6</xdr:row>
                    <xdr:rowOff>0</xdr:rowOff>
                  </to>
                </anchor>
              </controlPr>
            </control>
          </mc:Choice>
        </mc:AlternateContent>
        <mc:AlternateContent xmlns:mc="http://schemas.openxmlformats.org/markup-compatibility/2006">
          <mc:Choice Requires="x14">
            <control shapeId="4107" r:id="rId7" name="Check Box 11">
              <controlPr locked="0" defaultSize="0" autoFill="0" autoLine="0" autoPict="0">
                <anchor moveWithCells="1">
                  <from>
                    <xdr:col>4</xdr:col>
                    <xdr:colOff>304800</xdr:colOff>
                    <xdr:row>6</xdr:row>
                    <xdr:rowOff>22860</xdr:rowOff>
                  </from>
                  <to>
                    <xdr:col>6</xdr:col>
                    <xdr:colOff>106680</xdr:colOff>
                    <xdr:row>7</xdr:row>
                    <xdr:rowOff>22860</xdr:rowOff>
                  </to>
                </anchor>
              </controlPr>
            </control>
          </mc:Choice>
        </mc:AlternateContent>
        <mc:AlternateContent xmlns:mc="http://schemas.openxmlformats.org/markup-compatibility/2006">
          <mc:Choice Requires="x14">
            <control shapeId="4108" r:id="rId8" name="Check Box 12">
              <controlPr locked="0" defaultSize="0" autoFill="0" autoLine="0" autoPict="0">
                <anchor moveWithCells="1">
                  <from>
                    <xdr:col>4</xdr:col>
                    <xdr:colOff>304800</xdr:colOff>
                    <xdr:row>7</xdr:row>
                    <xdr:rowOff>22860</xdr:rowOff>
                  </from>
                  <to>
                    <xdr:col>6</xdr:col>
                    <xdr:colOff>106680</xdr:colOff>
                    <xdr:row>8</xdr:row>
                    <xdr:rowOff>0</xdr:rowOff>
                  </to>
                </anchor>
              </controlPr>
            </control>
          </mc:Choice>
        </mc:AlternateContent>
        <mc:AlternateContent xmlns:mc="http://schemas.openxmlformats.org/markup-compatibility/2006">
          <mc:Choice Requires="x14">
            <control shapeId="4109" r:id="rId9" name="Check Box 13">
              <controlPr locked="0" defaultSize="0" autoFill="0" autoLine="0" autoPict="0">
                <anchor moveWithCells="1">
                  <from>
                    <xdr:col>4</xdr:col>
                    <xdr:colOff>304800</xdr:colOff>
                    <xdr:row>8</xdr:row>
                    <xdr:rowOff>22860</xdr:rowOff>
                  </from>
                  <to>
                    <xdr:col>4</xdr:col>
                    <xdr:colOff>632460</xdr:colOff>
                    <xdr:row>8</xdr:row>
                    <xdr:rowOff>556260</xdr:rowOff>
                  </to>
                </anchor>
              </controlPr>
            </control>
          </mc:Choice>
        </mc:AlternateContent>
        <mc:AlternateContent xmlns:mc="http://schemas.openxmlformats.org/markup-compatibility/2006">
          <mc:Choice Requires="x14">
            <control shapeId="4110" r:id="rId10" name="Check Box 14">
              <controlPr locked="0" defaultSize="0" autoFill="0" autoLine="0" autoPict="0">
                <anchor moveWithCells="1">
                  <from>
                    <xdr:col>4</xdr:col>
                    <xdr:colOff>304800</xdr:colOff>
                    <xdr:row>9</xdr:row>
                    <xdr:rowOff>22860</xdr:rowOff>
                  </from>
                  <to>
                    <xdr:col>6</xdr:col>
                    <xdr:colOff>106680</xdr:colOff>
                    <xdr:row>9</xdr:row>
                    <xdr:rowOff>952500</xdr:rowOff>
                  </to>
                </anchor>
              </controlPr>
            </control>
          </mc:Choice>
        </mc:AlternateContent>
        <mc:AlternateContent xmlns:mc="http://schemas.openxmlformats.org/markup-compatibility/2006">
          <mc:Choice Requires="x14">
            <control shapeId="4113" r:id="rId11" name="Check Box 17">
              <controlPr locked="0" defaultSize="0" autoFill="0" autoLine="0" autoPict="0">
                <anchor moveWithCells="1">
                  <from>
                    <xdr:col>4</xdr:col>
                    <xdr:colOff>304800</xdr:colOff>
                    <xdr:row>10</xdr:row>
                    <xdr:rowOff>22860</xdr:rowOff>
                  </from>
                  <to>
                    <xdr:col>4</xdr:col>
                    <xdr:colOff>670560</xdr:colOff>
                    <xdr:row>10</xdr:row>
                    <xdr:rowOff>937260</xdr:rowOff>
                  </to>
                </anchor>
              </controlPr>
            </control>
          </mc:Choice>
        </mc:AlternateContent>
        <mc:AlternateContent xmlns:mc="http://schemas.openxmlformats.org/markup-compatibility/2006">
          <mc:Choice Requires="x14">
            <control shapeId="4114" r:id="rId12" name="Check Box 18">
              <controlPr locked="0" defaultSize="0" autoFill="0" autoLine="0" autoPict="0">
                <anchor moveWithCells="1">
                  <from>
                    <xdr:col>4</xdr:col>
                    <xdr:colOff>327660</xdr:colOff>
                    <xdr:row>11</xdr:row>
                    <xdr:rowOff>190500</xdr:rowOff>
                  </from>
                  <to>
                    <xdr:col>6</xdr:col>
                    <xdr:colOff>106680</xdr:colOff>
                    <xdr:row>11</xdr:row>
                    <xdr:rowOff>822960</xdr:rowOff>
                  </to>
                </anchor>
              </controlPr>
            </control>
          </mc:Choice>
        </mc:AlternateContent>
        <mc:AlternateContent xmlns:mc="http://schemas.openxmlformats.org/markup-compatibility/2006">
          <mc:Choice Requires="x14">
            <control shapeId="4115" r:id="rId13" name="Check Box 19">
              <controlPr locked="0" defaultSize="0" autoFill="0" autoLine="0" autoPict="0">
                <anchor moveWithCells="1">
                  <from>
                    <xdr:col>4</xdr:col>
                    <xdr:colOff>304800</xdr:colOff>
                    <xdr:row>12</xdr:row>
                    <xdr:rowOff>22860</xdr:rowOff>
                  </from>
                  <to>
                    <xdr:col>6</xdr:col>
                    <xdr:colOff>106680</xdr:colOff>
                    <xdr:row>12</xdr:row>
                    <xdr:rowOff>952500</xdr:rowOff>
                  </to>
                </anchor>
              </controlPr>
            </control>
          </mc:Choice>
        </mc:AlternateContent>
        <mc:AlternateContent xmlns:mc="http://schemas.openxmlformats.org/markup-compatibility/2006">
          <mc:Choice Requires="x14">
            <control shapeId="4116" r:id="rId14" name="Check Box 20">
              <controlPr locked="0" defaultSize="0" autoFill="0" autoLine="0" autoPict="0">
                <anchor moveWithCells="1">
                  <from>
                    <xdr:col>4</xdr:col>
                    <xdr:colOff>304800</xdr:colOff>
                    <xdr:row>13</xdr:row>
                    <xdr:rowOff>22860</xdr:rowOff>
                  </from>
                  <to>
                    <xdr:col>6</xdr:col>
                    <xdr:colOff>106680</xdr:colOff>
                    <xdr:row>13</xdr:row>
                    <xdr:rowOff>556260</xdr:rowOff>
                  </to>
                </anchor>
              </controlPr>
            </control>
          </mc:Choice>
        </mc:AlternateContent>
        <mc:AlternateContent xmlns:mc="http://schemas.openxmlformats.org/markup-compatibility/2006">
          <mc:Choice Requires="x14">
            <control shapeId="4117" r:id="rId15" name="Check Box 21">
              <controlPr locked="0" defaultSize="0" autoFill="0" autoLine="0" autoPict="0">
                <anchor moveWithCells="1">
                  <from>
                    <xdr:col>4</xdr:col>
                    <xdr:colOff>304800</xdr:colOff>
                    <xdr:row>14</xdr:row>
                    <xdr:rowOff>22860</xdr:rowOff>
                  </from>
                  <to>
                    <xdr:col>4</xdr:col>
                    <xdr:colOff>647700</xdr:colOff>
                    <xdr:row>14</xdr:row>
                    <xdr:rowOff>563880</xdr:rowOff>
                  </to>
                </anchor>
              </controlPr>
            </control>
          </mc:Choice>
        </mc:AlternateContent>
        <mc:AlternateContent xmlns:mc="http://schemas.openxmlformats.org/markup-compatibility/2006">
          <mc:Choice Requires="x14">
            <control shapeId="4118" r:id="rId16" name="Check Box 22">
              <controlPr locked="0" defaultSize="0" autoFill="0" autoLine="0" autoPict="0">
                <anchor moveWithCells="1">
                  <from>
                    <xdr:col>4</xdr:col>
                    <xdr:colOff>304800</xdr:colOff>
                    <xdr:row>17</xdr:row>
                    <xdr:rowOff>22860</xdr:rowOff>
                  </from>
                  <to>
                    <xdr:col>6</xdr:col>
                    <xdr:colOff>106680</xdr:colOff>
                    <xdr:row>17</xdr:row>
                    <xdr:rowOff>1143000</xdr:rowOff>
                  </to>
                </anchor>
              </controlPr>
            </control>
          </mc:Choice>
        </mc:AlternateContent>
        <mc:AlternateContent xmlns:mc="http://schemas.openxmlformats.org/markup-compatibility/2006">
          <mc:Choice Requires="x14">
            <control shapeId="4119" r:id="rId17" name="Check Box 23">
              <controlPr locked="0" defaultSize="0" autoFill="0" autoLine="0" autoPict="0">
                <anchor moveWithCells="1">
                  <from>
                    <xdr:col>4</xdr:col>
                    <xdr:colOff>304800</xdr:colOff>
                    <xdr:row>18</xdr:row>
                    <xdr:rowOff>22860</xdr:rowOff>
                  </from>
                  <to>
                    <xdr:col>6</xdr:col>
                    <xdr:colOff>106680</xdr:colOff>
                    <xdr:row>18</xdr:row>
                    <xdr:rowOff>952500</xdr:rowOff>
                  </to>
                </anchor>
              </controlPr>
            </control>
          </mc:Choice>
        </mc:AlternateContent>
        <mc:AlternateContent xmlns:mc="http://schemas.openxmlformats.org/markup-compatibility/2006">
          <mc:Choice Requires="x14">
            <control shapeId="4120" r:id="rId18" name="Check Box 24">
              <controlPr locked="0" defaultSize="0" autoFill="0" autoLine="0" autoPict="0">
                <anchor moveWithCells="1">
                  <from>
                    <xdr:col>4</xdr:col>
                    <xdr:colOff>304800</xdr:colOff>
                    <xdr:row>15</xdr:row>
                    <xdr:rowOff>22860</xdr:rowOff>
                  </from>
                  <to>
                    <xdr:col>6</xdr:col>
                    <xdr:colOff>106680</xdr:colOff>
                    <xdr:row>16</xdr:row>
                    <xdr:rowOff>22860</xdr:rowOff>
                  </to>
                </anchor>
              </controlPr>
            </control>
          </mc:Choice>
        </mc:AlternateContent>
        <mc:AlternateContent xmlns:mc="http://schemas.openxmlformats.org/markup-compatibility/2006">
          <mc:Choice Requires="x14">
            <control shapeId="4121" r:id="rId19" name="Check Box 25">
              <controlPr locked="0" defaultSize="0" autoFill="0" autoLine="0" autoPict="0">
                <anchor moveWithCells="1">
                  <from>
                    <xdr:col>4</xdr:col>
                    <xdr:colOff>304800</xdr:colOff>
                    <xdr:row>16</xdr:row>
                    <xdr:rowOff>22860</xdr:rowOff>
                  </from>
                  <to>
                    <xdr:col>6</xdr:col>
                    <xdr:colOff>106680</xdr:colOff>
                    <xdr:row>16</xdr:row>
                    <xdr:rowOff>1143000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9"/>
    <pageSetUpPr fitToPage="1"/>
  </sheetPr>
  <dimension ref="B1:J17"/>
  <sheetViews>
    <sheetView showGridLines="0" showRowColHeaders="0" zoomScaleNormal="100" workbookViewId="0">
      <selection activeCell="G4" sqref="G4"/>
    </sheetView>
  </sheetViews>
  <sheetFormatPr defaultColWidth="8.6640625" defaultRowHeight="14.4" x14ac:dyDescent="0.3"/>
  <cols>
    <col min="1" max="1" width="1.6640625" customWidth="1"/>
    <col min="2" max="2" width="14.6640625" style="2" customWidth="1"/>
    <col min="3" max="3" width="30.6640625" style="3" customWidth="1"/>
    <col min="4" max="4" width="70.6640625" style="1" customWidth="1"/>
    <col min="5" max="5" width="10.6640625" style="3" customWidth="1"/>
    <col min="6" max="6" width="10.6640625" style="61" hidden="1" customWidth="1"/>
    <col min="7" max="7" width="10.6640625" customWidth="1"/>
    <col min="8" max="8" width="70.6640625" customWidth="1"/>
    <col min="9" max="9" width="6.44140625" hidden="1" customWidth="1"/>
  </cols>
  <sheetData>
    <row r="1" spans="2:10" ht="19.95" customHeight="1" x14ac:dyDescent="0.3">
      <c r="B1" s="193" t="s">
        <v>199</v>
      </c>
      <c r="C1" s="193"/>
      <c r="D1" s="193"/>
      <c r="E1" s="193"/>
      <c r="F1" s="193"/>
      <c r="G1" s="193"/>
      <c r="H1" s="193"/>
      <c r="I1" s="107"/>
      <c r="J1" s="107"/>
    </row>
    <row r="2" spans="2:10" ht="12" customHeight="1" x14ac:dyDescent="0.3">
      <c r="B2"/>
    </row>
    <row r="3" spans="2:10" s="6" customFormat="1" ht="34.950000000000003" customHeight="1" x14ac:dyDescent="0.3">
      <c r="B3" s="20" t="s">
        <v>4</v>
      </c>
      <c r="C3" s="20" t="s">
        <v>1</v>
      </c>
      <c r="D3" s="20" t="s">
        <v>22</v>
      </c>
      <c r="E3" s="20" t="s">
        <v>87</v>
      </c>
      <c r="F3" s="20"/>
      <c r="G3" s="19" t="s">
        <v>10</v>
      </c>
      <c r="H3" s="20" t="s">
        <v>3</v>
      </c>
    </row>
    <row r="4" spans="2:10" ht="60.75" customHeight="1" x14ac:dyDescent="0.3">
      <c r="B4" s="197" t="s">
        <v>23</v>
      </c>
      <c r="C4" s="17" t="s">
        <v>150</v>
      </c>
      <c r="D4" s="21" t="s">
        <v>28</v>
      </c>
      <c r="E4" s="78"/>
      <c r="F4" s="73" t="b">
        <v>1</v>
      </c>
      <c r="G4" s="12"/>
      <c r="H4" s="39"/>
      <c r="I4" s="7" t="e">
        <f>IF(F4=TRUE,(VLOOKUP(G4,Codes!$A$1:$B$4,2,0)),"")</f>
        <v>#N/A</v>
      </c>
    </row>
    <row r="5" spans="2:10" ht="61.5" customHeight="1" x14ac:dyDescent="0.3">
      <c r="B5" s="198"/>
      <c r="C5" s="17" t="s">
        <v>173</v>
      </c>
      <c r="D5" s="21" t="s">
        <v>70</v>
      </c>
      <c r="E5" s="78"/>
      <c r="F5" s="73" t="b">
        <v>1</v>
      </c>
      <c r="G5" s="12"/>
      <c r="H5" s="39"/>
      <c r="I5" s="7" t="e">
        <f>IF(F5=TRUE,(VLOOKUP(G5,Codes!$A$1:$B$4,2,0)),"")</f>
        <v>#N/A</v>
      </c>
    </row>
    <row r="6" spans="2:10" ht="60.75" customHeight="1" x14ac:dyDescent="0.3">
      <c r="B6" s="198"/>
      <c r="C6" s="17" t="s">
        <v>151</v>
      </c>
      <c r="D6" s="21" t="s">
        <v>29</v>
      </c>
      <c r="E6" s="78"/>
      <c r="F6" s="73" t="b">
        <v>1</v>
      </c>
      <c r="G6" s="12"/>
      <c r="H6" s="39"/>
      <c r="I6" s="7" t="e">
        <f>IF(F6=TRUE,(VLOOKUP(G6,Codes!$A$1:$B$4,2,0)),"")</f>
        <v>#N/A</v>
      </c>
    </row>
    <row r="7" spans="2:10" ht="60" customHeight="1" thickBot="1" x14ac:dyDescent="0.35">
      <c r="B7" s="198"/>
      <c r="C7" s="27" t="s">
        <v>174</v>
      </c>
      <c r="D7" s="28" t="s">
        <v>30</v>
      </c>
      <c r="E7" s="79"/>
      <c r="F7" s="75" t="b">
        <v>1</v>
      </c>
      <c r="G7" s="26"/>
      <c r="H7" s="40"/>
      <c r="I7" s="7" t="e">
        <f>IF(F7=TRUE,(VLOOKUP(G7,Codes!$A$1:$B$4,2,0)),"")</f>
        <v>#N/A</v>
      </c>
    </row>
    <row r="8" spans="2:10" ht="58.95" customHeight="1" x14ac:dyDescent="0.3">
      <c r="B8" s="206" t="s">
        <v>24</v>
      </c>
      <c r="C8" s="37" t="s">
        <v>175</v>
      </c>
      <c r="D8" s="29" t="s">
        <v>31</v>
      </c>
      <c r="E8" s="65"/>
      <c r="F8" s="74" t="b">
        <v>1</v>
      </c>
      <c r="G8" s="16"/>
      <c r="H8" s="41"/>
      <c r="I8" s="7" t="e">
        <f>IF(F8=TRUE,(VLOOKUP(G8,Codes!$A$1:$B$4,2,0)),"")</f>
        <v>#N/A</v>
      </c>
    </row>
    <row r="9" spans="2:10" ht="45" customHeight="1" x14ac:dyDescent="0.3">
      <c r="B9" s="203"/>
      <c r="C9" s="35" t="s">
        <v>152</v>
      </c>
      <c r="D9" s="11" t="s">
        <v>32</v>
      </c>
      <c r="E9" s="62"/>
      <c r="F9" s="73" t="b">
        <v>1</v>
      </c>
      <c r="G9" s="12"/>
      <c r="H9" s="39"/>
      <c r="I9" s="7" t="e">
        <f>IF(F9=TRUE,(VLOOKUP(G9,Codes!$A$1:$B$4,2,0)),"")</f>
        <v>#N/A</v>
      </c>
    </row>
    <row r="10" spans="2:10" ht="75" customHeight="1" thickBot="1" x14ac:dyDescent="0.35">
      <c r="B10" s="204"/>
      <c r="C10" s="36" t="s">
        <v>176</v>
      </c>
      <c r="D10" s="13" t="s">
        <v>37</v>
      </c>
      <c r="E10" s="66"/>
      <c r="F10" s="76" t="b">
        <v>1</v>
      </c>
      <c r="G10" s="14"/>
      <c r="H10" s="42"/>
      <c r="I10" s="7" t="e">
        <f>IF(F10=TRUE,(VLOOKUP(G10,Codes!$A$1:$B$4,2,0)),"")</f>
        <v>#N/A</v>
      </c>
    </row>
    <row r="11" spans="2:10" ht="60" customHeight="1" x14ac:dyDescent="0.3">
      <c r="B11" s="198" t="s">
        <v>9</v>
      </c>
      <c r="C11" s="22" t="s">
        <v>186</v>
      </c>
      <c r="D11" s="22" t="s">
        <v>33</v>
      </c>
      <c r="E11" s="64"/>
      <c r="F11" s="77" t="b">
        <v>1</v>
      </c>
      <c r="G11" s="23"/>
      <c r="H11" s="44"/>
      <c r="I11" s="7" t="e">
        <f>IF(F11=TRUE,(VLOOKUP(G11,Codes!$A$1:$B$4,2,0)),"")</f>
        <v>#N/A</v>
      </c>
    </row>
    <row r="12" spans="2:10" ht="77.25" customHeight="1" thickBot="1" x14ac:dyDescent="0.35">
      <c r="B12" s="198"/>
      <c r="C12" s="27" t="s">
        <v>177</v>
      </c>
      <c r="D12" s="28" t="s">
        <v>34</v>
      </c>
      <c r="E12" s="63"/>
      <c r="F12" s="75" t="b">
        <v>1</v>
      </c>
      <c r="G12" s="26"/>
      <c r="H12" s="40"/>
      <c r="I12" s="7" t="e">
        <f>IF(F12=TRUE,(VLOOKUP(G12,Codes!$A$1:$B$4,2,0)),"")</f>
        <v>#N/A</v>
      </c>
    </row>
    <row r="13" spans="2:10" ht="77.25" customHeight="1" x14ac:dyDescent="0.3">
      <c r="B13" s="200" t="s">
        <v>26</v>
      </c>
      <c r="C13" s="15" t="s">
        <v>153</v>
      </c>
      <c r="D13" s="24" t="s">
        <v>36</v>
      </c>
      <c r="E13" s="65"/>
      <c r="F13" s="74" t="b">
        <v>1</v>
      </c>
      <c r="G13" s="16"/>
      <c r="H13" s="41"/>
      <c r="I13" s="7" t="e">
        <f>IF(F13=TRUE,(VLOOKUP(G13,Codes!$A$1:$B$4,2,0)),"")</f>
        <v>#N/A</v>
      </c>
    </row>
    <row r="14" spans="2:10" ht="105" customHeight="1" thickBot="1" x14ac:dyDescent="0.35">
      <c r="B14" s="199"/>
      <c r="C14" s="18" t="s">
        <v>154</v>
      </c>
      <c r="D14" s="31" t="s">
        <v>35</v>
      </c>
      <c r="E14" s="66"/>
      <c r="F14" s="76" t="b">
        <v>1</v>
      </c>
      <c r="G14" s="14"/>
      <c r="H14" s="42"/>
      <c r="I14" s="7" t="e">
        <f>IF(F14=TRUE,(VLOOKUP(G14,Codes!$A$1:$B$4,2,0)),"")</f>
        <v>#N/A</v>
      </c>
    </row>
    <row r="15" spans="2:10" ht="89.25" customHeight="1" x14ac:dyDescent="0.3">
      <c r="B15" s="203" t="s">
        <v>25</v>
      </c>
      <c r="C15" s="38" t="s">
        <v>178</v>
      </c>
      <c r="D15" s="30" t="s">
        <v>38</v>
      </c>
      <c r="E15" s="64"/>
      <c r="F15" s="77" t="b">
        <v>1</v>
      </c>
      <c r="G15" s="23"/>
      <c r="H15" s="44"/>
      <c r="I15" s="7" t="e">
        <f>IF(F15=TRUE,(VLOOKUP(G15,Codes!$A$1:$B$4,2,0)),"")</f>
        <v>#N/A</v>
      </c>
    </row>
    <row r="16" spans="2:10" ht="75" customHeight="1" x14ac:dyDescent="0.3">
      <c r="B16" s="203"/>
      <c r="C16" s="35" t="s">
        <v>179</v>
      </c>
      <c r="D16" s="11" t="s">
        <v>39</v>
      </c>
      <c r="E16" s="62"/>
      <c r="F16" s="73" t="b">
        <v>1</v>
      </c>
      <c r="G16" s="12"/>
      <c r="H16" s="39"/>
      <c r="I16" s="7" t="e">
        <f>IF(F16=TRUE,(VLOOKUP(G16,Codes!$A$1:$B$4,2,0)),"")</f>
        <v>#N/A</v>
      </c>
    </row>
    <row r="17" spans="2:9" ht="90" customHeight="1" x14ac:dyDescent="0.3">
      <c r="B17" s="205"/>
      <c r="C17" s="35" t="s">
        <v>180</v>
      </c>
      <c r="D17" s="11" t="s">
        <v>40</v>
      </c>
      <c r="E17" s="62"/>
      <c r="F17" s="73" t="b">
        <v>1</v>
      </c>
      <c r="G17" s="12"/>
      <c r="H17" s="39"/>
      <c r="I17" s="7" t="e">
        <f>IF(F17=TRUE,(VLOOKUP(G17,Codes!$A$1:$B$4,2,0)),"")</f>
        <v>#N/A</v>
      </c>
    </row>
  </sheetData>
  <sheetProtection password="CF7A" sheet="1" objects="1" scenarios="1"/>
  <mergeCells count="6">
    <mergeCell ref="B1:H1"/>
    <mergeCell ref="B13:B14"/>
    <mergeCell ref="B15:B17"/>
    <mergeCell ref="B4:B7"/>
    <mergeCell ref="B8:B10"/>
    <mergeCell ref="B11:B12"/>
  </mergeCells>
  <conditionalFormatting sqref="D4:D17">
    <cfRule type="expression" dxfId="43" priority="53">
      <formula>F4=FALSE</formula>
    </cfRule>
  </conditionalFormatting>
  <conditionalFormatting sqref="G4:G17">
    <cfRule type="expression" dxfId="42" priority="1">
      <formula>F4=FALSE</formula>
    </cfRule>
    <cfRule type="cellIs" dxfId="41" priority="19" operator="equal">
      <formula>"1: Poor"</formula>
    </cfRule>
    <cfRule type="cellIs" dxfId="40" priority="20" operator="equal">
      <formula>"2: Fair"</formula>
    </cfRule>
    <cfRule type="cellIs" dxfId="39" priority="21" operator="equal">
      <formula>"3: Good"</formula>
    </cfRule>
    <cfRule type="cellIs" dxfId="38" priority="22" operator="equal">
      <formula>"4: Very Good"</formula>
    </cfRule>
  </conditionalFormatting>
  <dataValidations count="1">
    <dataValidation type="list" allowBlank="1" showInputMessage="1" showErrorMessage="1" errorTitle="Stop!" error="Please use drop-down list" sqref="G4:G17" xr:uid="{00000000-0002-0000-0300-000000000000}">
      <formula1>Rating</formula1>
    </dataValidation>
  </dataValidations>
  <printOptions horizontalCentered="1" verticalCentered="1"/>
  <pageMargins left="0" right="0" top="0" bottom="0" header="0" footer="0"/>
  <pageSetup paperSize="9" scale="58" orientation="landscape" horizontalDpi="4294967293"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5124" r:id="rId4" name="Check Box 4">
              <controlPr locked="0" defaultSize="0" autoFill="0" autoLine="0" autoPict="0">
                <anchor moveWithCells="1">
                  <from>
                    <xdr:col>4</xdr:col>
                    <xdr:colOff>327660</xdr:colOff>
                    <xdr:row>3</xdr:row>
                    <xdr:rowOff>22860</xdr:rowOff>
                  </from>
                  <to>
                    <xdr:col>4</xdr:col>
                    <xdr:colOff>632460</xdr:colOff>
                    <xdr:row>4</xdr:row>
                    <xdr:rowOff>0</xdr:rowOff>
                  </to>
                </anchor>
              </controlPr>
            </control>
          </mc:Choice>
        </mc:AlternateContent>
        <mc:AlternateContent xmlns:mc="http://schemas.openxmlformats.org/markup-compatibility/2006">
          <mc:Choice Requires="x14">
            <control shapeId="5125" r:id="rId5" name="Check Box 5">
              <controlPr locked="0" defaultSize="0" autoFill="0" autoLine="0" autoPict="0">
                <anchor moveWithCells="1">
                  <from>
                    <xdr:col>4</xdr:col>
                    <xdr:colOff>327660</xdr:colOff>
                    <xdr:row>4</xdr:row>
                    <xdr:rowOff>22860</xdr:rowOff>
                  </from>
                  <to>
                    <xdr:col>4</xdr:col>
                    <xdr:colOff>632460</xdr:colOff>
                    <xdr:row>4</xdr:row>
                    <xdr:rowOff>762000</xdr:rowOff>
                  </to>
                </anchor>
              </controlPr>
            </control>
          </mc:Choice>
        </mc:AlternateContent>
        <mc:AlternateContent xmlns:mc="http://schemas.openxmlformats.org/markup-compatibility/2006">
          <mc:Choice Requires="x14">
            <control shapeId="5126" r:id="rId6" name="Check Box 6">
              <controlPr locked="0" defaultSize="0" autoFill="0" autoLine="0" autoPict="0">
                <anchor moveWithCells="1">
                  <from>
                    <xdr:col>4</xdr:col>
                    <xdr:colOff>327660</xdr:colOff>
                    <xdr:row>5</xdr:row>
                    <xdr:rowOff>22860</xdr:rowOff>
                  </from>
                  <to>
                    <xdr:col>4</xdr:col>
                    <xdr:colOff>632460</xdr:colOff>
                    <xdr:row>5</xdr:row>
                    <xdr:rowOff>571500</xdr:rowOff>
                  </to>
                </anchor>
              </controlPr>
            </control>
          </mc:Choice>
        </mc:AlternateContent>
        <mc:AlternateContent xmlns:mc="http://schemas.openxmlformats.org/markup-compatibility/2006">
          <mc:Choice Requires="x14">
            <control shapeId="5127" r:id="rId7" name="Check Box 7">
              <controlPr locked="0" defaultSize="0" autoFill="0" autoLine="0" autoPict="0">
                <anchor moveWithCells="1">
                  <from>
                    <xdr:col>4</xdr:col>
                    <xdr:colOff>327660</xdr:colOff>
                    <xdr:row>6</xdr:row>
                    <xdr:rowOff>22860</xdr:rowOff>
                  </from>
                  <to>
                    <xdr:col>4</xdr:col>
                    <xdr:colOff>632460</xdr:colOff>
                    <xdr:row>6</xdr:row>
                    <xdr:rowOff>411480</xdr:rowOff>
                  </to>
                </anchor>
              </controlPr>
            </control>
          </mc:Choice>
        </mc:AlternateContent>
        <mc:AlternateContent xmlns:mc="http://schemas.openxmlformats.org/markup-compatibility/2006">
          <mc:Choice Requires="x14">
            <control shapeId="5128" r:id="rId8" name="Check Box 8">
              <controlPr locked="0" defaultSize="0" autoFill="0" autoLine="0" autoPict="0">
                <anchor moveWithCells="1">
                  <from>
                    <xdr:col>4</xdr:col>
                    <xdr:colOff>327660</xdr:colOff>
                    <xdr:row>7</xdr:row>
                    <xdr:rowOff>22860</xdr:rowOff>
                  </from>
                  <to>
                    <xdr:col>4</xdr:col>
                    <xdr:colOff>632460</xdr:colOff>
                    <xdr:row>8</xdr:row>
                    <xdr:rowOff>22860</xdr:rowOff>
                  </to>
                </anchor>
              </controlPr>
            </control>
          </mc:Choice>
        </mc:AlternateContent>
        <mc:AlternateContent xmlns:mc="http://schemas.openxmlformats.org/markup-compatibility/2006">
          <mc:Choice Requires="x14">
            <control shapeId="5129" r:id="rId9" name="Check Box 9">
              <controlPr locked="0" defaultSize="0" autoFill="0" autoLine="0" autoPict="0">
                <anchor moveWithCells="1">
                  <from>
                    <xdr:col>4</xdr:col>
                    <xdr:colOff>327660</xdr:colOff>
                    <xdr:row>8</xdr:row>
                    <xdr:rowOff>22860</xdr:rowOff>
                  </from>
                  <to>
                    <xdr:col>4</xdr:col>
                    <xdr:colOff>632460</xdr:colOff>
                    <xdr:row>9</xdr:row>
                    <xdr:rowOff>22860</xdr:rowOff>
                  </to>
                </anchor>
              </controlPr>
            </control>
          </mc:Choice>
        </mc:AlternateContent>
        <mc:AlternateContent xmlns:mc="http://schemas.openxmlformats.org/markup-compatibility/2006">
          <mc:Choice Requires="x14">
            <control shapeId="5130" r:id="rId10" name="Check Box 10">
              <controlPr locked="0" defaultSize="0" autoFill="0" autoLine="0" autoPict="0">
                <anchor moveWithCells="1">
                  <from>
                    <xdr:col>4</xdr:col>
                    <xdr:colOff>327660</xdr:colOff>
                    <xdr:row>9</xdr:row>
                    <xdr:rowOff>22860</xdr:rowOff>
                  </from>
                  <to>
                    <xdr:col>4</xdr:col>
                    <xdr:colOff>632460</xdr:colOff>
                    <xdr:row>10</xdr:row>
                    <xdr:rowOff>7620</xdr:rowOff>
                  </to>
                </anchor>
              </controlPr>
            </control>
          </mc:Choice>
        </mc:AlternateContent>
        <mc:AlternateContent xmlns:mc="http://schemas.openxmlformats.org/markup-compatibility/2006">
          <mc:Choice Requires="x14">
            <control shapeId="5131" r:id="rId11" name="Check Box 11">
              <controlPr locked="0" defaultSize="0" autoFill="0" autoLine="0" autoPict="0">
                <anchor moveWithCells="1">
                  <from>
                    <xdr:col>4</xdr:col>
                    <xdr:colOff>327660</xdr:colOff>
                    <xdr:row>10</xdr:row>
                    <xdr:rowOff>175260</xdr:rowOff>
                  </from>
                  <to>
                    <xdr:col>4</xdr:col>
                    <xdr:colOff>632460</xdr:colOff>
                    <xdr:row>10</xdr:row>
                    <xdr:rowOff>403860</xdr:rowOff>
                  </to>
                </anchor>
              </controlPr>
            </control>
          </mc:Choice>
        </mc:AlternateContent>
        <mc:AlternateContent xmlns:mc="http://schemas.openxmlformats.org/markup-compatibility/2006">
          <mc:Choice Requires="x14">
            <control shapeId="5132" r:id="rId12" name="Check Box 12">
              <controlPr locked="0" defaultSize="0" autoFill="0" autoLine="0" autoPict="0">
                <anchor moveWithCells="1">
                  <from>
                    <xdr:col>4</xdr:col>
                    <xdr:colOff>327660</xdr:colOff>
                    <xdr:row>11</xdr:row>
                    <xdr:rowOff>22860</xdr:rowOff>
                  </from>
                  <to>
                    <xdr:col>4</xdr:col>
                    <xdr:colOff>632460</xdr:colOff>
                    <xdr:row>11</xdr:row>
                    <xdr:rowOff>960120</xdr:rowOff>
                  </to>
                </anchor>
              </controlPr>
            </control>
          </mc:Choice>
        </mc:AlternateContent>
        <mc:AlternateContent xmlns:mc="http://schemas.openxmlformats.org/markup-compatibility/2006">
          <mc:Choice Requires="x14">
            <control shapeId="5133" r:id="rId13" name="Check Box 13">
              <controlPr locked="0" defaultSize="0" autoFill="0" autoLine="0" autoPict="0">
                <anchor moveWithCells="1">
                  <from>
                    <xdr:col>4</xdr:col>
                    <xdr:colOff>327660</xdr:colOff>
                    <xdr:row>12</xdr:row>
                    <xdr:rowOff>22860</xdr:rowOff>
                  </from>
                  <to>
                    <xdr:col>4</xdr:col>
                    <xdr:colOff>632460</xdr:colOff>
                    <xdr:row>12</xdr:row>
                    <xdr:rowOff>975360</xdr:rowOff>
                  </to>
                </anchor>
              </controlPr>
            </control>
          </mc:Choice>
        </mc:AlternateContent>
        <mc:AlternateContent xmlns:mc="http://schemas.openxmlformats.org/markup-compatibility/2006">
          <mc:Choice Requires="x14">
            <control shapeId="5134" r:id="rId14" name="Check Box 14">
              <controlPr locked="0" defaultSize="0" autoFill="0" autoLine="0" autoPict="0">
                <anchor moveWithCells="1">
                  <from>
                    <xdr:col>4</xdr:col>
                    <xdr:colOff>327660</xdr:colOff>
                    <xdr:row>13</xdr:row>
                    <xdr:rowOff>22860</xdr:rowOff>
                  </from>
                  <to>
                    <xdr:col>4</xdr:col>
                    <xdr:colOff>632460</xdr:colOff>
                    <xdr:row>13</xdr:row>
                    <xdr:rowOff>1173480</xdr:rowOff>
                  </to>
                </anchor>
              </controlPr>
            </control>
          </mc:Choice>
        </mc:AlternateContent>
        <mc:AlternateContent xmlns:mc="http://schemas.openxmlformats.org/markup-compatibility/2006">
          <mc:Choice Requires="x14">
            <control shapeId="5135" r:id="rId15" name="Check Box 15">
              <controlPr locked="0" defaultSize="0" autoFill="0" autoLine="0" autoPict="0">
                <anchor moveWithCells="1">
                  <from>
                    <xdr:col>4</xdr:col>
                    <xdr:colOff>327660</xdr:colOff>
                    <xdr:row>14</xdr:row>
                    <xdr:rowOff>22860</xdr:rowOff>
                  </from>
                  <to>
                    <xdr:col>4</xdr:col>
                    <xdr:colOff>632460</xdr:colOff>
                    <xdr:row>15</xdr:row>
                    <xdr:rowOff>0</xdr:rowOff>
                  </to>
                </anchor>
              </controlPr>
            </control>
          </mc:Choice>
        </mc:AlternateContent>
        <mc:AlternateContent xmlns:mc="http://schemas.openxmlformats.org/markup-compatibility/2006">
          <mc:Choice Requires="x14">
            <control shapeId="5136" r:id="rId16" name="Check Box 16">
              <controlPr locked="0" defaultSize="0" autoFill="0" autoLine="0" autoPict="0">
                <anchor moveWithCells="1">
                  <from>
                    <xdr:col>4</xdr:col>
                    <xdr:colOff>327660</xdr:colOff>
                    <xdr:row>15</xdr:row>
                    <xdr:rowOff>22860</xdr:rowOff>
                  </from>
                  <to>
                    <xdr:col>4</xdr:col>
                    <xdr:colOff>632460</xdr:colOff>
                    <xdr:row>16</xdr:row>
                    <xdr:rowOff>22860</xdr:rowOff>
                  </to>
                </anchor>
              </controlPr>
            </control>
          </mc:Choice>
        </mc:AlternateContent>
        <mc:AlternateContent xmlns:mc="http://schemas.openxmlformats.org/markup-compatibility/2006">
          <mc:Choice Requires="x14">
            <control shapeId="5137" r:id="rId17" name="Check Box 17">
              <controlPr locked="0" defaultSize="0" autoFill="0" autoLine="0" autoPict="0">
                <anchor moveWithCells="1">
                  <from>
                    <xdr:col>4</xdr:col>
                    <xdr:colOff>327660</xdr:colOff>
                    <xdr:row>16</xdr:row>
                    <xdr:rowOff>22860</xdr:rowOff>
                  </from>
                  <to>
                    <xdr:col>4</xdr:col>
                    <xdr:colOff>632460</xdr:colOff>
                    <xdr:row>17</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theme="6"/>
    <pageSetUpPr fitToPage="1"/>
  </sheetPr>
  <dimension ref="B1:M14"/>
  <sheetViews>
    <sheetView showGridLines="0" showRowColHeaders="0" topLeftCell="A4" zoomScaleNormal="100" workbookViewId="0">
      <selection activeCell="G4" sqref="G4"/>
    </sheetView>
  </sheetViews>
  <sheetFormatPr defaultColWidth="8.6640625" defaultRowHeight="14.4" x14ac:dyDescent="0.3"/>
  <cols>
    <col min="1" max="1" width="1.6640625" customWidth="1"/>
    <col min="2" max="2" width="14.6640625" style="2" customWidth="1"/>
    <col min="3" max="3" width="30.6640625" style="3" customWidth="1"/>
    <col min="4" max="4" width="70.6640625" style="1" customWidth="1"/>
    <col min="5" max="5" width="10.6640625" style="3" customWidth="1"/>
    <col min="6" max="6" width="10.6640625" style="61" hidden="1" customWidth="1"/>
    <col min="7" max="7" width="10.6640625" customWidth="1"/>
    <col min="8" max="8" width="70.6640625" customWidth="1"/>
    <col min="9" max="9" width="5.6640625" hidden="1" customWidth="1"/>
  </cols>
  <sheetData>
    <row r="1" spans="2:13" ht="19.95" customHeight="1" x14ac:dyDescent="0.45">
      <c r="B1" s="207" t="s">
        <v>200</v>
      </c>
      <c r="C1" s="207"/>
      <c r="D1" s="207"/>
      <c r="E1" s="207"/>
      <c r="F1" s="207"/>
      <c r="G1" s="207"/>
      <c r="H1" s="207"/>
      <c r="I1" s="10"/>
      <c r="J1" s="10"/>
      <c r="K1" s="10"/>
      <c r="L1" s="10"/>
      <c r="M1" s="10"/>
    </row>
    <row r="2" spans="2:13" ht="12" customHeight="1" x14ac:dyDescent="0.3">
      <c r="B2"/>
    </row>
    <row r="3" spans="2:13" s="6" customFormat="1" ht="34.950000000000003" customHeight="1" x14ac:dyDescent="0.3">
      <c r="B3" s="20" t="s">
        <v>4</v>
      </c>
      <c r="C3" s="20" t="s">
        <v>1</v>
      </c>
      <c r="D3" s="20" t="s">
        <v>22</v>
      </c>
      <c r="E3" s="20" t="s">
        <v>87</v>
      </c>
      <c r="F3" s="20"/>
      <c r="G3" s="19" t="s">
        <v>10</v>
      </c>
      <c r="H3" s="20" t="s">
        <v>3</v>
      </c>
    </row>
    <row r="4" spans="2:13" ht="62.25" customHeight="1" x14ac:dyDescent="0.3">
      <c r="B4" s="202" t="s">
        <v>115</v>
      </c>
      <c r="C4" s="27" t="s">
        <v>182</v>
      </c>
      <c r="D4" s="25" t="s">
        <v>118</v>
      </c>
      <c r="E4" s="63"/>
      <c r="F4" s="75" t="b">
        <v>1</v>
      </c>
      <c r="G4" s="26"/>
      <c r="H4" s="40"/>
      <c r="I4" s="7" t="e">
        <f>IF(F4=TRUE,(VLOOKUP(G4,Codes!$A$1:$B$4,2,0)),"")</f>
        <v>#N/A</v>
      </c>
    </row>
    <row r="5" spans="2:13" ht="106.5" customHeight="1" x14ac:dyDescent="0.3">
      <c r="B5" s="203"/>
      <c r="C5" s="17" t="s">
        <v>183</v>
      </c>
      <c r="D5" s="21" t="s">
        <v>119</v>
      </c>
      <c r="E5" s="62"/>
      <c r="F5" s="73" t="b">
        <v>1</v>
      </c>
      <c r="G5" s="12"/>
      <c r="H5" s="39"/>
      <c r="I5" s="7" t="e">
        <f>IF(F5=TRUE,(VLOOKUP(G5,Codes!$A$1:$B$4,2,0)),"")</f>
        <v>#N/A</v>
      </c>
    </row>
    <row r="6" spans="2:13" ht="93" customHeight="1" thickBot="1" x14ac:dyDescent="0.35">
      <c r="B6" s="204"/>
      <c r="C6" s="18" t="s">
        <v>184</v>
      </c>
      <c r="D6" s="31" t="s">
        <v>113</v>
      </c>
      <c r="E6" s="66"/>
      <c r="F6" s="76" t="b">
        <v>1</v>
      </c>
      <c r="G6" s="14"/>
      <c r="H6" s="42"/>
      <c r="I6" s="7" t="e">
        <f>IF(F6=TRUE,(VLOOKUP(G6,Codes!$A$1:$B$4,2,0)),"")</f>
        <v>#N/A</v>
      </c>
    </row>
    <row r="7" spans="2:13" ht="77.25" customHeight="1" x14ac:dyDescent="0.3">
      <c r="B7" s="200" t="s">
        <v>116</v>
      </c>
      <c r="C7" s="32" t="s">
        <v>187</v>
      </c>
      <c r="D7" s="33" t="s">
        <v>114</v>
      </c>
      <c r="E7" s="67"/>
      <c r="F7" s="80" t="b">
        <v>1</v>
      </c>
      <c r="G7" s="34"/>
      <c r="H7" s="43"/>
      <c r="I7" s="7" t="e">
        <f>IF(F7=TRUE,(VLOOKUP(G7,Codes!$A$1:$B$4,2,0)),"")</f>
        <v>#N/A</v>
      </c>
    </row>
    <row r="8" spans="2:13" ht="48" customHeight="1" x14ac:dyDescent="0.3">
      <c r="B8" s="198"/>
      <c r="C8" s="164" t="s">
        <v>155</v>
      </c>
      <c r="D8" s="165" t="s">
        <v>124</v>
      </c>
      <c r="E8" s="166"/>
      <c r="F8" s="167" t="b">
        <v>1</v>
      </c>
      <c r="G8" s="170"/>
      <c r="H8" s="169"/>
      <c r="I8" s="7"/>
    </row>
    <row r="9" spans="2:13" ht="91.5" customHeight="1" thickBot="1" x14ac:dyDescent="0.35">
      <c r="B9" s="198"/>
      <c r="C9" s="27" t="s">
        <v>185</v>
      </c>
      <c r="D9" s="28" t="s">
        <v>123</v>
      </c>
      <c r="E9" s="63"/>
      <c r="F9" s="75" t="b">
        <v>1</v>
      </c>
      <c r="G9" s="26"/>
      <c r="H9" s="40"/>
      <c r="I9" s="7" t="e">
        <f>IF(F9=TRUE,(VLOOKUP(G9,Codes!$A$1:$B$4,2,0)),"")</f>
        <v>#N/A</v>
      </c>
    </row>
    <row r="10" spans="2:13" ht="92.25" customHeight="1" x14ac:dyDescent="0.3">
      <c r="B10" s="194" t="s">
        <v>111</v>
      </c>
      <c r="C10" s="162" t="s">
        <v>157</v>
      </c>
      <c r="D10" s="24" t="s">
        <v>120</v>
      </c>
      <c r="E10" s="65"/>
      <c r="F10" s="74" t="b">
        <v>1</v>
      </c>
      <c r="G10" s="16"/>
      <c r="H10" s="41"/>
      <c r="I10" s="7" t="e">
        <f>IF(F10=TRUE,(VLOOKUP(G10,Codes!$A$1:$B$4,2,0)),"")</f>
        <v>#N/A</v>
      </c>
    </row>
    <row r="11" spans="2:13" ht="62.25" customHeight="1" thickBot="1" x14ac:dyDescent="0.35">
      <c r="B11" s="196"/>
      <c r="C11" s="163" t="s">
        <v>158</v>
      </c>
      <c r="D11" s="31" t="s">
        <v>121</v>
      </c>
      <c r="E11" s="66"/>
      <c r="F11" s="76" t="b">
        <v>1</v>
      </c>
      <c r="G11" s="14"/>
      <c r="H11" s="42"/>
      <c r="I11" s="7" t="e">
        <f>IF(F11=TRUE,(VLOOKUP(G11,Codes!$A$1:$B$4,2,0)),"")</f>
        <v>#N/A</v>
      </c>
    </row>
    <row r="12" spans="2:13" ht="78" customHeight="1" x14ac:dyDescent="0.3">
      <c r="B12" s="200" t="s">
        <v>112</v>
      </c>
      <c r="C12" s="161" t="s">
        <v>159</v>
      </c>
      <c r="D12" s="152" t="s">
        <v>126</v>
      </c>
      <c r="E12" s="153"/>
      <c r="F12" s="154" t="b">
        <v>1</v>
      </c>
      <c r="G12" s="155"/>
      <c r="H12" s="156"/>
      <c r="I12" s="7" t="e">
        <f>IF(F12=TRUE,(VLOOKUP(G12,Codes!$A$1:$B$4,2,0)),"")</f>
        <v>#N/A</v>
      </c>
    </row>
    <row r="13" spans="2:13" ht="63.75" customHeight="1" x14ac:dyDescent="0.3">
      <c r="B13" s="198"/>
      <c r="C13" s="164" t="s">
        <v>160</v>
      </c>
      <c r="D13" s="165" t="s">
        <v>125</v>
      </c>
      <c r="E13" s="166"/>
      <c r="F13" s="167" t="b">
        <v>1</v>
      </c>
      <c r="G13" s="168"/>
      <c r="H13" s="169"/>
      <c r="I13" s="7"/>
    </row>
    <row r="14" spans="2:13" ht="78" customHeight="1" x14ac:dyDescent="0.3">
      <c r="B14" s="201"/>
      <c r="C14" s="17" t="s">
        <v>161</v>
      </c>
      <c r="D14" s="21" t="s">
        <v>122</v>
      </c>
      <c r="E14" s="62"/>
      <c r="F14" s="73" t="b">
        <v>1</v>
      </c>
      <c r="G14" s="12"/>
      <c r="H14" s="39"/>
      <c r="I14" s="7" t="e">
        <f>IF(F14=TRUE,(VLOOKUP(G14,Codes!$A$1:$B$4,2,0)),"")</f>
        <v>#N/A</v>
      </c>
    </row>
  </sheetData>
  <sheetProtection password="CF7A" sheet="1" objects="1" scenarios="1"/>
  <mergeCells count="5">
    <mergeCell ref="B10:B11"/>
    <mergeCell ref="B12:B14"/>
    <mergeCell ref="B1:H1"/>
    <mergeCell ref="B4:B6"/>
    <mergeCell ref="B7:B9"/>
  </mergeCells>
  <conditionalFormatting sqref="G4:G9">
    <cfRule type="expression" dxfId="37" priority="65">
      <formula>F4=FALSE</formula>
    </cfRule>
    <cfRule type="cellIs" dxfId="36" priority="66" operator="equal">
      <formula>"1: Poor"</formula>
    </cfRule>
    <cfRule type="cellIs" dxfId="35" priority="67" operator="equal">
      <formula>"2: Fair"</formula>
    </cfRule>
    <cfRule type="cellIs" dxfId="34" priority="68" operator="equal">
      <formula>"3: Good"</formula>
    </cfRule>
    <cfRule type="cellIs" dxfId="33" priority="69" operator="equal">
      <formula>"4: Very Good"</formula>
    </cfRule>
  </conditionalFormatting>
  <conditionalFormatting sqref="D4:D9">
    <cfRule type="expression" dxfId="32" priority="70">
      <formula>F4=FALSE</formula>
    </cfRule>
  </conditionalFormatting>
  <conditionalFormatting sqref="G10:G11">
    <cfRule type="expression" dxfId="31" priority="7">
      <formula>F10=FALSE</formula>
    </cfRule>
    <cfRule type="cellIs" dxfId="30" priority="8" operator="equal">
      <formula>"1: Poor"</formula>
    </cfRule>
    <cfRule type="cellIs" dxfId="29" priority="9" operator="equal">
      <formula>"2: Fair"</formula>
    </cfRule>
    <cfRule type="cellIs" dxfId="28" priority="10" operator="equal">
      <formula>"3: Good"</formula>
    </cfRule>
    <cfRule type="cellIs" dxfId="27" priority="11" operator="equal">
      <formula>"4: Very Good"</formula>
    </cfRule>
  </conditionalFormatting>
  <conditionalFormatting sqref="D10:D11">
    <cfRule type="expression" dxfId="26" priority="12">
      <formula>F10=FALSE</formula>
    </cfRule>
  </conditionalFormatting>
  <conditionalFormatting sqref="G12:G14">
    <cfRule type="expression" dxfId="25" priority="1">
      <formula>F12=FALSE</formula>
    </cfRule>
    <cfRule type="cellIs" dxfId="24" priority="2" operator="equal">
      <formula>"1: Poor"</formula>
    </cfRule>
    <cfRule type="cellIs" dxfId="23" priority="3" operator="equal">
      <formula>"2: Fair"</formula>
    </cfRule>
    <cfRule type="cellIs" dxfId="22" priority="4" operator="equal">
      <formula>"3: Good"</formula>
    </cfRule>
    <cfRule type="cellIs" dxfId="21" priority="5" operator="equal">
      <formula>"4: Very Good"</formula>
    </cfRule>
  </conditionalFormatting>
  <conditionalFormatting sqref="D12:D14">
    <cfRule type="expression" dxfId="20" priority="6">
      <formula>F12=FALSE</formula>
    </cfRule>
  </conditionalFormatting>
  <dataValidations count="2">
    <dataValidation errorStyle="warning" allowBlank="1" showInputMessage="1" showErrorMessage="1" errorTitle="Protected cell" sqref="B4 B12:B13 B7:B8 B10 D4:F14 C4:C12 C14" xr:uid="{00000000-0002-0000-0400-000002000000}"/>
    <dataValidation type="list" allowBlank="1" showInputMessage="1" showErrorMessage="1" errorTitle="Stop!" error="Please use drop-down list" sqref="G4:G14" xr:uid="{00000000-0002-0000-0400-000000000000}">
      <formula1>Rating</formula1>
    </dataValidation>
  </dataValidations>
  <printOptions horizontalCentered="1" verticalCentered="1"/>
  <pageMargins left="0" right="0" top="0" bottom="0" header="0" footer="0"/>
  <pageSetup paperSize="9" scale="69" orientation="landscape" horizontalDpi="4294967293"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7172" r:id="rId4" name="Check Box 4">
              <controlPr locked="0" defaultSize="0" autoFill="0" autoLine="0" autoPict="0">
                <anchor moveWithCells="1">
                  <from>
                    <xdr:col>4</xdr:col>
                    <xdr:colOff>327660</xdr:colOff>
                    <xdr:row>3</xdr:row>
                    <xdr:rowOff>22860</xdr:rowOff>
                  </from>
                  <to>
                    <xdr:col>4</xdr:col>
                    <xdr:colOff>632460</xdr:colOff>
                    <xdr:row>4</xdr:row>
                    <xdr:rowOff>22860</xdr:rowOff>
                  </to>
                </anchor>
              </controlPr>
            </control>
          </mc:Choice>
        </mc:AlternateContent>
        <mc:AlternateContent xmlns:mc="http://schemas.openxmlformats.org/markup-compatibility/2006">
          <mc:Choice Requires="x14">
            <control shapeId="7173" r:id="rId5" name="Check Box 5">
              <controlPr locked="0" defaultSize="0" autoFill="0" autoLine="0" autoPict="0">
                <anchor moveWithCells="1">
                  <from>
                    <xdr:col>4</xdr:col>
                    <xdr:colOff>327660</xdr:colOff>
                    <xdr:row>3</xdr:row>
                    <xdr:rowOff>822960</xdr:rowOff>
                  </from>
                  <to>
                    <xdr:col>4</xdr:col>
                    <xdr:colOff>632460</xdr:colOff>
                    <xdr:row>4</xdr:row>
                    <xdr:rowOff>1341120</xdr:rowOff>
                  </to>
                </anchor>
              </controlPr>
            </control>
          </mc:Choice>
        </mc:AlternateContent>
        <mc:AlternateContent xmlns:mc="http://schemas.openxmlformats.org/markup-compatibility/2006">
          <mc:Choice Requires="x14">
            <control shapeId="7175" r:id="rId6" name="Check Box 7">
              <controlPr locked="0" defaultSize="0" autoFill="0" autoLine="0" autoPict="0">
                <anchor moveWithCells="1">
                  <from>
                    <xdr:col>4</xdr:col>
                    <xdr:colOff>327660</xdr:colOff>
                    <xdr:row>5</xdr:row>
                    <xdr:rowOff>22860</xdr:rowOff>
                  </from>
                  <to>
                    <xdr:col>4</xdr:col>
                    <xdr:colOff>632460</xdr:colOff>
                    <xdr:row>6</xdr:row>
                    <xdr:rowOff>0</xdr:rowOff>
                  </to>
                </anchor>
              </controlPr>
            </control>
          </mc:Choice>
        </mc:AlternateContent>
        <mc:AlternateContent xmlns:mc="http://schemas.openxmlformats.org/markup-compatibility/2006">
          <mc:Choice Requires="x14">
            <control shapeId="7176" r:id="rId7" name="Check Box 8">
              <controlPr locked="0" defaultSize="0" autoFill="0" autoLine="0" autoPict="0">
                <anchor moveWithCells="1">
                  <from>
                    <xdr:col>4</xdr:col>
                    <xdr:colOff>327660</xdr:colOff>
                    <xdr:row>6</xdr:row>
                    <xdr:rowOff>22860</xdr:rowOff>
                  </from>
                  <to>
                    <xdr:col>4</xdr:col>
                    <xdr:colOff>632460</xdr:colOff>
                    <xdr:row>7</xdr:row>
                    <xdr:rowOff>7620</xdr:rowOff>
                  </to>
                </anchor>
              </controlPr>
            </control>
          </mc:Choice>
        </mc:AlternateContent>
        <mc:AlternateContent xmlns:mc="http://schemas.openxmlformats.org/markup-compatibility/2006">
          <mc:Choice Requires="x14">
            <control shapeId="7177" r:id="rId8" name="Check Box 9">
              <controlPr locked="0" defaultSize="0" autoFill="0" autoLine="0" autoPict="0">
                <anchor moveWithCells="1">
                  <from>
                    <xdr:col>4</xdr:col>
                    <xdr:colOff>327660</xdr:colOff>
                    <xdr:row>8</xdr:row>
                    <xdr:rowOff>22860</xdr:rowOff>
                  </from>
                  <to>
                    <xdr:col>4</xdr:col>
                    <xdr:colOff>632460</xdr:colOff>
                    <xdr:row>8</xdr:row>
                    <xdr:rowOff>1104900</xdr:rowOff>
                  </to>
                </anchor>
              </controlPr>
            </control>
          </mc:Choice>
        </mc:AlternateContent>
        <mc:AlternateContent xmlns:mc="http://schemas.openxmlformats.org/markup-compatibility/2006">
          <mc:Choice Requires="x14">
            <control shapeId="7178" r:id="rId9" name="Check Box 10">
              <controlPr locked="0" defaultSize="0" autoFill="0" autoLine="0" autoPict="0">
                <anchor moveWithCells="1">
                  <from>
                    <xdr:col>4</xdr:col>
                    <xdr:colOff>327660</xdr:colOff>
                    <xdr:row>9</xdr:row>
                    <xdr:rowOff>0</xdr:rowOff>
                  </from>
                  <to>
                    <xdr:col>4</xdr:col>
                    <xdr:colOff>632460</xdr:colOff>
                    <xdr:row>10</xdr:row>
                    <xdr:rowOff>0</xdr:rowOff>
                  </to>
                </anchor>
              </controlPr>
            </control>
          </mc:Choice>
        </mc:AlternateContent>
        <mc:AlternateContent xmlns:mc="http://schemas.openxmlformats.org/markup-compatibility/2006">
          <mc:Choice Requires="x14">
            <control shapeId="7182" r:id="rId10" name="Check Box 14">
              <controlPr locked="0" defaultSize="0" autoFill="0" autoLine="0" autoPict="0">
                <anchor moveWithCells="1">
                  <from>
                    <xdr:col>4</xdr:col>
                    <xdr:colOff>327660</xdr:colOff>
                    <xdr:row>10</xdr:row>
                    <xdr:rowOff>22860</xdr:rowOff>
                  </from>
                  <to>
                    <xdr:col>4</xdr:col>
                    <xdr:colOff>632460</xdr:colOff>
                    <xdr:row>11</xdr:row>
                    <xdr:rowOff>0</xdr:rowOff>
                  </to>
                </anchor>
              </controlPr>
            </control>
          </mc:Choice>
        </mc:AlternateContent>
        <mc:AlternateContent xmlns:mc="http://schemas.openxmlformats.org/markup-compatibility/2006">
          <mc:Choice Requires="x14">
            <control shapeId="7183" r:id="rId11" name="Check Box 15">
              <controlPr locked="0" defaultSize="0" autoFill="0" autoLine="0" autoPict="0">
                <anchor moveWithCells="1">
                  <from>
                    <xdr:col>4</xdr:col>
                    <xdr:colOff>327660</xdr:colOff>
                    <xdr:row>10</xdr:row>
                    <xdr:rowOff>792480</xdr:rowOff>
                  </from>
                  <to>
                    <xdr:col>4</xdr:col>
                    <xdr:colOff>632460</xdr:colOff>
                    <xdr:row>11</xdr:row>
                    <xdr:rowOff>982980</xdr:rowOff>
                  </to>
                </anchor>
              </controlPr>
            </control>
          </mc:Choice>
        </mc:AlternateContent>
        <mc:AlternateContent xmlns:mc="http://schemas.openxmlformats.org/markup-compatibility/2006">
          <mc:Choice Requires="x14">
            <control shapeId="7185" r:id="rId12" name="Check Box 17">
              <controlPr locked="0" defaultSize="0" autoFill="0" autoLine="0" autoPict="0">
                <anchor moveWithCells="1">
                  <from>
                    <xdr:col>4</xdr:col>
                    <xdr:colOff>327660</xdr:colOff>
                    <xdr:row>13</xdr:row>
                    <xdr:rowOff>22860</xdr:rowOff>
                  </from>
                  <to>
                    <xdr:col>4</xdr:col>
                    <xdr:colOff>632460</xdr:colOff>
                    <xdr:row>13</xdr:row>
                    <xdr:rowOff>982980</xdr:rowOff>
                  </to>
                </anchor>
              </controlPr>
            </control>
          </mc:Choice>
        </mc:AlternateContent>
        <mc:AlternateContent xmlns:mc="http://schemas.openxmlformats.org/markup-compatibility/2006">
          <mc:Choice Requires="x14">
            <control shapeId="7187" r:id="rId13" name="Check Box 19">
              <controlPr locked="0" defaultSize="0" autoFill="0" autoLine="0" autoPict="0">
                <anchor moveWithCells="1">
                  <from>
                    <xdr:col>4</xdr:col>
                    <xdr:colOff>327660</xdr:colOff>
                    <xdr:row>7</xdr:row>
                    <xdr:rowOff>22860</xdr:rowOff>
                  </from>
                  <to>
                    <xdr:col>4</xdr:col>
                    <xdr:colOff>632460</xdr:colOff>
                    <xdr:row>8</xdr:row>
                    <xdr:rowOff>0</xdr:rowOff>
                  </to>
                </anchor>
              </controlPr>
            </control>
          </mc:Choice>
        </mc:AlternateContent>
        <mc:AlternateContent xmlns:mc="http://schemas.openxmlformats.org/markup-compatibility/2006">
          <mc:Choice Requires="x14">
            <control shapeId="7189" r:id="rId14" name="Check Box 21">
              <controlPr locked="0" defaultSize="0" autoFill="0" autoLine="0" autoPict="0">
                <anchor moveWithCells="1">
                  <from>
                    <xdr:col>4</xdr:col>
                    <xdr:colOff>327660</xdr:colOff>
                    <xdr:row>12</xdr:row>
                    <xdr:rowOff>0</xdr:rowOff>
                  </from>
                  <to>
                    <xdr:col>4</xdr:col>
                    <xdr:colOff>632460</xdr:colOff>
                    <xdr:row>13</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C00000"/>
    <pageSetUpPr fitToPage="1"/>
  </sheetPr>
  <dimension ref="B1:H33"/>
  <sheetViews>
    <sheetView showGridLines="0" zoomScale="80" zoomScaleNormal="80" workbookViewId="0">
      <selection activeCell="B2" sqref="B2:G2"/>
    </sheetView>
  </sheetViews>
  <sheetFormatPr defaultColWidth="9.109375" defaultRowHeight="14.4" x14ac:dyDescent="0.3"/>
  <cols>
    <col min="1" max="1" width="1.6640625" style="82" customWidth="1"/>
    <col min="2" max="2" width="60.6640625" style="84" customWidth="1"/>
    <col min="3" max="3" width="20.6640625" style="82" customWidth="1"/>
    <col min="4" max="4" width="8" style="133" hidden="1" customWidth="1"/>
    <col min="5" max="5" width="4.6640625" style="82" customWidth="1"/>
    <col min="6" max="6" width="60.6640625" style="84" customWidth="1"/>
    <col min="7" max="7" width="20.6640625" style="82" customWidth="1"/>
    <col min="8" max="8" width="10.6640625" style="133" hidden="1" customWidth="1"/>
    <col min="9" max="10" width="22.6640625" style="82" customWidth="1"/>
    <col min="11" max="13" width="10.6640625" style="82" customWidth="1"/>
    <col min="14" max="15" width="22.6640625" style="82" customWidth="1"/>
    <col min="16" max="16384" width="9.109375" style="82"/>
  </cols>
  <sheetData>
    <row r="1" spans="2:8" ht="26.25" customHeight="1" x14ac:dyDescent="0.55000000000000004">
      <c r="B1" s="212" t="s">
        <v>105</v>
      </c>
      <c r="C1" s="212"/>
      <c r="D1" s="212"/>
      <c r="E1" s="212"/>
      <c r="F1" s="212"/>
      <c r="G1" s="212"/>
      <c r="H1" s="132"/>
    </row>
    <row r="2" spans="2:8" ht="15" customHeight="1" x14ac:dyDescent="0.3">
      <c r="B2" s="213"/>
      <c r="C2" s="213"/>
      <c r="D2" s="213"/>
      <c r="E2" s="213"/>
      <c r="F2" s="213"/>
      <c r="G2" s="213"/>
    </row>
    <row r="3" spans="2:8" ht="19.95" customHeight="1" x14ac:dyDescent="0.3">
      <c r="B3" s="130" t="s">
        <v>14</v>
      </c>
      <c r="C3" s="210" t="str">
        <f>IF(ISBLANK(Introduction!C5),"",Introduction!C5)</f>
        <v/>
      </c>
      <c r="D3" s="210"/>
      <c r="E3" s="210"/>
      <c r="F3" s="210"/>
      <c r="G3" s="210"/>
      <c r="H3" s="112"/>
    </row>
    <row r="4" spans="2:8" ht="19.95" customHeight="1" x14ac:dyDescent="0.3">
      <c r="B4" s="130" t="s">
        <v>15</v>
      </c>
      <c r="C4" s="211" t="str">
        <f>IF(ISBLANK(Introduction!C6),"",Introduction!C6)</f>
        <v/>
      </c>
      <c r="D4" s="211"/>
      <c r="E4" s="211"/>
      <c r="F4" s="211"/>
      <c r="G4" s="211"/>
      <c r="H4" s="131"/>
    </row>
    <row r="5" spans="2:8" ht="34.950000000000003" customHeight="1" x14ac:dyDescent="0.45">
      <c r="B5" s="215" t="s">
        <v>56</v>
      </c>
      <c r="C5" s="215"/>
      <c r="D5" s="141"/>
      <c r="E5" s="85"/>
      <c r="F5" s="214" t="s">
        <v>98</v>
      </c>
      <c r="G5" s="214"/>
      <c r="H5" s="134"/>
    </row>
    <row r="6" spans="2:8" ht="27" customHeight="1" x14ac:dyDescent="0.4">
      <c r="B6" s="127" t="s">
        <v>17</v>
      </c>
      <c r="C6" s="128" t="s">
        <v>11</v>
      </c>
      <c r="E6" s="86"/>
      <c r="F6" s="119" t="s">
        <v>17</v>
      </c>
      <c r="G6" s="128" t="s">
        <v>11</v>
      </c>
      <c r="H6" s="135"/>
    </row>
    <row r="7" spans="2:8" ht="27" customHeight="1" x14ac:dyDescent="0.3">
      <c r="B7" s="157" t="str">
        <f>'A. Law Enforcement Patrols'!B4</f>
        <v>Patrol effort</v>
      </c>
      <c r="C7" s="147" t="str">
        <f>IFERROR(REPT("█",D7*2.7),"")</f>
        <v/>
      </c>
      <c r="D7" s="142" t="str">
        <f>IFERROR(AVERAGE('A. Law Enforcement Patrols'!I4:I6),"")</f>
        <v/>
      </c>
      <c r="E7" s="86"/>
      <c r="F7" s="157" t="str">
        <f>'C. Intelligence &amp; Investigation'!B4</f>
        <v>Specialised Intelligence &amp; Investigations resources</v>
      </c>
      <c r="G7" s="147" t="str">
        <f t="shared" ref="G7:G12" si="0">IFERROR(REPT("█",H7*2.7),"")</f>
        <v/>
      </c>
      <c r="H7" s="136" t="str">
        <f>IFERROR(AVERAGE('C. Intelligence &amp; Investigation'!I4:I7),"")</f>
        <v/>
      </c>
    </row>
    <row r="8" spans="2:8" ht="27" customHeight="1" x14ac:dyDescent="0.3">
      <c r="B8" s="157" t="str">
        <f>'A. Law Enforcement Patrols'!B7</f>
        <v>Patrol staff aptitude and skills</v>
      </c>
      <c r="C8" s="147" t="str">
        <f t="shared" ref="C8:C12" si="1">IFERROR(REPT("█",D8*2.7),"")</f>
        <v/>
      </c>
      <c r="D8" s="142" t="str">
        <f>IFERROR(AVERAGE('A. Law Enforcement Patrols'!I7:I10),"")</f>
        <v/>
      </c>
      <c r="E8" s="86"/>
      <c r="F8" s="157" t="str">
        <f>'C. Intelligence &amp; Investigation'!B8</f>
        <v>Intelligence information collection</v>
      </c>
      <c r="G8" s="147" t="str">
        <f t="shared" si="0"/>
        <v/>
      </c>
      <c r="H8" s="136" t="str">
        <f>IFERROR(AVERAGE('C. Intelligence &amp; Investigation'!I8:I10),"")</f>
        <v/>
      </c>
    </row>
    <row r="9" spans="2:8" ht="27" customHeight="1" x14ac:dyDescent="0.3">
      <c r="B9" s="157" t="str">
        <f>'A. Law Enforcement Patrols'!B11</f>
        <v>Patrol outfitting</v>
      </c>
      <c r="C9" s="147" t="str">
        <f t="shared" si="1"/>
        <v/>
      </c>
      <c r="D9" s="142" t="str">
        <f>IFERROR(AVERAGE('A. Law Enforcement Patrols'!I11:I16),"")</f>
        <v/>
      </c>
      <c r="E9" s="86"/>
      <c r="F9" s="157" t="str">
        <f>'C. Intelligence &amp; Investigation'!B11</f>
        <v>Intelligence information management</v>
      </c>
      <c r="G9" s="147" t="str">
        <f t="shared" si="0"/>
        <v/>
      </c>
      <c r="H9" s="136" t="str">
        <f>IFERROR(AVERAGE('C. Intelligence &amp; Investigation'!I11:I12),"")</f>
        <v/>
      </c>
    </row>
    <row r="10" spans="2:8" ht="27" customHeight="1" x14ac:dyDescent="0.3">
      <c r="B10" s="157" t="str">
        <f>'A. Law Enforcement Patrols'!B17</f>
        <v>Patrol staff standards</v>
      </c>
      <c r="C10" s="147" t="str">
        <f t="shared" si="1"/>
        <v/>
      </c>
      <c r="D10" s="142" t="str">
        <f>IFERROR(AVERAGE('A. Law Enforcement Patrols'!I17:I19),"")</f>
        <v/>
      </c>
      <c r="E10" s="86"/>
      <c r="F10" s="157" t="str">
        <f>'C. Intelligence &amp; Investigation'!B13</f>
        <v>Evidence handling and management</v>
      </c>
      <c r="G10" s="147" t="str">
        <f t="shared" si="0"/>
        <v/>
      </c>
      <c r="H10" s="136" t="str">
        <f>IFERROR(AVERAGE('C. Intelligence &amp; Investigation'!I13:I14),"")</f>
        <v/>
      </c>
    </row>
    <row r="11" spans="2:8" ht="27" customHeight="1" thickBot="1" x14ac:dyDescent="0.35">
      <c r="B11" s="158" t="str">
        <f>'A. Law Enforcement Patrols'!B20</f>
        <v>Job satisfaction</v>
      </c>
      <c r="C11" s="148" t="str">
        <f t="shared" si="1"/>
        <v/>
      </c>
      <c r="D11" s="142" t="str">
        <f>IFERROR(AVERAGE('A. Law Enforcement Patrols'!I20:I21),"")</f>
        <v/>
      </c>
      <c r="E11" s="86"/>
      <c r="F11" s="158" t="str">
        <f>'C. Intelligence &amp; Investigation'!B15</f>
        <v>PA's role in wildlife crime prosecution</v>
      </c>
      <c r="G11" s="148" t="str">
        <f t="shared" si="0"/>
        <v/>
      </c>
      <c r="H11" s="136" t="str">
        <f>IFERROR(AVERAGE('C. Intelligence &amp; Investigation'!I15:I17),"")</f>
        <v/>
      </c>
    </row>
    <row r="12" spans="2:8" ht="27" customHeight="1" x14ac:dyDescent="0.3">
      <c r="B12" s="129" t="s">
        <v>58</v>
      </c>
      <c r="C12" s="149" t="str">
        <f t="shared" si="1"/>
        <v/>
      </c>
      <c r="D12" s="143" t="str">
        <f>IFERROR(AVERAGE('A. Law Enforcement Patrols'!I4:I21),"")</f>
        <v/>
      </c>
      <c r="E12" s="86"/>
      <c r="F12" s="123" t="s">
        <v>16</v>
      </c>
      <c r="G12" s="151" t="str">
        <f t="shared" si="0"/>
        <v/>
      </c>
      <c r="H12" s="137" t="str">
        <f>IFERROR(AVERAGE('C. Intelligence &amp; Investigation'!I4:I17),"")</f>
        <v/>
      </c>
    </row>
    <row r="13" spans="2:8" s="88" customFormat="1" ht="34.950000000000003" customHeight="1" x14ac:dyDescent="0.4">
      <c r="B13" s="208" t="s">
        <v>57</v>
      </c>
      <c r="C13" s="208"/>
      <c r="D13" s="139"/>
      <c r="E13" s="87"/>
      <c r="F13" s="209" t="s">
        <v>117</v>
      </c>
      <c r="G13" s="209"/>
      <c r="H13" s="138"/>
    </row>
    <row r="14" spans="2:8" ht="27" customHeight="1" x14ac:dyDescent="0.4">
      <c r="B14" s="119" t="s">
        <v>4</v>
      </c>
      <c r="C14" s="120" t="s">
        <v>11</v>
      </c>
      <c r="D14" s="144"/>
      <c r="E14" s="89"/>
      <c r="F14" s="127" t="s">
        <v>4</v>
      </c>
      <c r="G14" s="128" t="s">
        <v>11</v>
      </c>
      <c r="H14" s="139"/>
    </row>
    <row r="15" spans="2:8" ht="27" customHeight="1" x14ac:dyDescent="0.3">
      <c r="B15" s="159" t="str">
        <f>'B. Law Enforcement Management'!B4</f>
        <v>Law enforcement managers</v>
      </c>
      <c r="C15" s="147" t="str">
        <f t="shared" ref="C15:C20" si="2">IFERROR(REPT("█",D15*2.7),"")</f>
        <v/>
      </c>
      <c r="D15" s="142" t="str">
        <f>IFERROR(AVERAGE('B. Law Enforcement Management'!I4:I6),"")</f>
        <v/>
      </c>
      <c r="E15" s="89"/>
      <c r="F15" s="157" t="str">
        <f>'D. Stakeholder Participation'!B4</f>
        <v>Community role in wildlife crime prevention</v>
      </c>
      <c r="G15" s="147" t="str">
        <f t="shared" ref="G15:G19" si="3">IFERROR(REPT("█",H15*2.7),"")</f>
        <v/>
      </c>
      <c r="H15" s="136" t="str">
        <f>IFERROR(AVERAGE('D. Stakeholder Participation'!I4:I6),"")</f>
        <v/>
      </c>
    </row>
    <row r="16" spans="2:8" ht="27" customHeight="1" x14ac:dyDescent="0.3">
      <c r="B16" s="159" t="str">
        <f>'B. Law Enforcement Management'!B7</f>
        <v>Law enforcement operations</v>
      </c>
      <c r="C16" s="147" t="str">
        <f t="shared" si="2"/>
        <v/>
      </c>
      <c r="D16" s="142" t="str">
        <f>IFERROR(AVERAGE('B. Law Enforcement Management'!I7:I10),"")</f>
        <v/>
      </c>
      <c r="E16" s="89"/>
      <c r="F16" s="121" t="str">
        <f>'D. Stakeholder Participation'!B7</f>
        <v>Community support for conservation</v>
      </c>
      <c r="G16" s="147" t="str">
        <f t="shared" si="3"/>
        <v/>
      </c>
      <c r="H16" s="136" t="str">
        <f>IFERROR(AVERAGE('D. Stakeholder Participation'!I7:I9),"")</f>
        <v/>
      </c>
    </row>
    <row r="17" spans="2:8" ht="27" customHeight="1" x14ac:dyDescent="0.3">
      <c r="B17" s="157" t="str">
        <f>'B. Law Enforcement Management'!B11</f>
        <v>Law enforcement systems &amp; infrastructure</v>
      </c>
      <c r="C17" s="147" t="str">
        <f t="shared" si="2"/>
        <v/>
      </c>
      <c r="D17" s="142" t="str">
        <f>IFERROR(AVERAGE('B. Law Enforcement Management'!I11:I15),"")</f>
        <v/>
      </c>
      <c r="E17" s="89"/>
      <c r="F17" s="121" t="str">
        <f>'D. Stakeholder Participation'!B10</f>
        <v>Site-level LE stakeholder cooperation</v>
      </c>
      <c r="G17" s="147" t="str">
        <f t="shared" si="3"/>
        <v/>
      </c>
      <c r="H17" s="136" t="str">
        <f>IFERROR(AVERAGE('D. Stakeholder Participation'!I10:I11),"")</f>
        <v/>
      </c>
    </row>
    <row r="18" spans="2:8" ht="27" customHeight="1" thickBot="1" x14ac:dyDescent="0.35">
      <c r="B18" s="157" t="str">
        <f>'B. Law Enforcement Management'!B16</f>
        <v>Law enforcement surveillance methods</v>
      </c>
      <c r="C18" s="147" t="str">
        <f t="shared" si="2"/>
        <v/>
      </c>
      <c r="D18" s="142" t="str">
        <f>IFERROR(AVERAGE('B. Law Enforcement Management'!I16:I17),"")</f>
        <v/>
      </c>
      <c r="E18" s="89"/>
      <c r="F18" s="122" t="str">
        <f>'D. Stakeholder Participation'!B12</f>
        <v>Transfrontier cooperation</v>
      </c>
      <c r="G18" s="148" t="str">
        <f t="shared" si="3"/>
        <v/>
      </c>
      <c r="H18" s="136" t="str">
        <f>IFERROR(AVERAGE('D. Stakeholder Participation'!I12:I14),"")</f>
        <v/>
      </c>
    </row>
    <row r="19" spans="2:8" ht="27" customHeight="1" thickBot="1" x14ac:dyDescent="0.35">
      <c r="B19" s="158" t="str">
        <f>'B. Law Enforcement Management'!B18</f>
        <v>Law enforcement monitoring</v>
      </c>
      <c r="C19" s="148" t="str">
        <f t="shared" si="2"/>
        <v/>
      </c>
      <c r="D19" s="142" t="str">
        <f>IFERROR(AVERAGE('B. Law Enforcement Management'!I18:I19),"")</f>
        <v/>
      </c>
      <c r="E19" s="89"/>
      <c r="F19" s="123" t="s">
        <v>127</v>
      </c>
      <c r="G19" s="151" t="str">
        <f t="shared" si="3"/>
        <v/>
      </c>
      <c r="H19" s="137" t="str">
        <f>IFERROR(AVERAGE('D. Stakeholder Participation'!I4:I14),"")</f>
        <v/>
      </c>
    </row>
    <row r="20" spans="2:8" ht="27" customHeight="1" x14ac:dyDescent="0.3">
      <c r="B20" s="124" t="s">
        <v>59</v>
      </c>
      <c r="C20" s="150" t="str">
        <f t="shared" si="2"/>
        <v/>
      </c>
      <c r="D20" s="142" t="str">
        <f>IFERROR(AVERAGE('B. Law Enforcement Management'!I4:I19),"")</f>
        <v/>
      </c>
      <c r="E20" s="89"/>
      <c r="F20" s="145"/>
      <c r="G20" s="146" t="str">
        <f t="shared" ref="G20" si="4">REPT("█",H20*2)</f>
        <v/>
      </c>
      <c r="H20" s="140"/>
    </row>
    <row r="21" spans="2:8" ht="55.2" customHeight="1" x14ac:dyDescent="0.3"/>
    <row r="22" spans="2:8" ht="55.2" customHeight="1" x14ac:dyDescent="0.3"/>
    <row r="23" spans="2:8" ht="55.2" customHeight="1" x14ac:dyDescent="0.3"/>
    <row r="24" spans="2:8" ht="55.2" customHeight="1" x14ac:dyDescent="0.3"/>
    <row r="25" spans="2:8" ht="55.2" customHeight="1" x14ac:dyDescent="0.3"/>
    <row r="26" spans="2:8" ht="55.2" customHeight="1" x14ac:dyDescent="0.3"/>
    <row r="27" spans="2:8" ht="55.2" customHeight="1" x14ac:dyDescent="0.3"/>
    <row r="28" spans="2:8" ht="55.2" customHeight="1" x14ac:dyDescent="0.3"/>
    <row r="29" spans="2:8" ht="55.2" customHeight="1" x14ac:dyDescent="0.3"/>
    <row r="30" spans="2:8" ht="55.2" customHeight="1" x14ac:dyDescent="0.3"/>
    <row r="31" spans="2:8" ht="55.2" customHeight="1" x14ac:dyDescent="0.3"/>
    <row r="32" spans="2:8" ht="55.2" customHeight="1" x14ac:dyDescent="0.3"/>
    <row r="33" ht="55.2" customHeight="1" x14ac:dyDescent="0.3"/>
  </sheetData>
  <sheetProtection password="CF7A" sheet="1" objects="1" scenarios="1"/>
  <mergeCells count="8">
    <mergeCell ref="B13:C13"/>
    <mergeCell ref="F13:G13"/>
    <mergeCell ref="C3:G3"/>
    <mergeCell ref="C4:G4"/>
    <mergeCell ref="B1:G1"/>
    <mergeCell ref="B2:G2"/>
    <mergeCell ref="F5:G5"/>
    <mergeCell ref="B5:C5"/>
  </mergeCells>
  <conditionalFormatting sqref="C7:C12">
    <cfRule type="expression" dxfId="19" priority="25">
      <formula>D7&lt;1.75</formula>
    </cfRule>
    <cfRule type="expression" dxfId="18" priority="26">
      <formula>D7&lt;2.75</formula>
    </cfRule>
    <cfRule type="expression" dxfId="17" priority="27">
      <formula>D7&lt;3.75</formula>
    </cfRule>
    <cfRule type="expression" dxfId="16" priority="28">
      <formula>D7&lt;=4</formula>
    </cfRule>
  </conditionalFormatting>
  <conditionalFormatting sqref="G20">
    <cfRule type="expression" dxfId="15" priority="13">
      <formula>H20&lt;1.75</formula>
    </cfRule>
    <cfRule type="expression" dxfId="14" priority="14">
      <formula>H20&lt;2.75</formula>
    </cfRule>
    <cfRule type="expression" dxfId="13" priority="15">
      <formula>H20&lt;3.75</formula>
    </cfRule>
    <cfRule type="expression" dxfId="12" priority="16">
      <formula>H20&lt;=4</formula>
    </cfRule>
  </conditionalFormatting>
  <conditionalFormatting sqref="C15:C20">
    <cfRule type="expression" dxfId="11" priority="9">
      <formula>D15&lt;1.75</formula>
    </cfRule>
    <cfRule type="expression" dxfId="10" priority="10">
      <formula>D15&lt;2.75</formula>
    </cfRule>
    <cfRule type="expression" dxfId="9" priority="11">
      <formula>D15&lt;3.75</formula>
    </cfRule>
    <cfRule type="expression" dxfId="8" priority="12">
      <formula>D15&lt;=4</formula>
    </cfRule>
  </conditionalFormatting>
  <conditionalFormatting sqref="G7:G12">
    <cfRule type="expression" dxfId="7" priority="5">
      <formula>H7&lt;1.75</formula>
    </cfRule>
    <cfRule type="expression" dxfId="6" priority="6">
      <formula>H7&lt;2.75</formula>
    </cfRule>
    <cfRule type="expression" dxfId="5" priority="7">
      <formula>H7&lt;3.75</formula>
    </cfRule>
    <cfRule type="expression" dxfId="4" priority="8">
      <formula>H7&lt;=4</formula>
    </cfRule>
  </conditionalFormatting>
  <conditionalFormatting sqref="G15:G19">
    <cfRule type="expression" dxfId="3" priority="1">
      <formula>H15&lt;1.75</formula>
    </cfRule>
    <cfRule type="expression" dxfId="2" priority="2">
      <formula>H15&lt;2.75</formula>
    </cfRule>
    <cfRule type="expression" dxfId="1" priority="3">
      <formula>H15&lt;3.75</formula>
    </cfRule>
    <cfRule type="expression" dxfId="0" priority="4">
      <formula>H15&lt;=4</formula>
    </cfRule>
  </conditionalFormatting>
  <printOptions horizontalCentered="1" verticalCentered="1"/>
  <pageMargins left="0.70866141732283472" right="0.70866141732283472" top="0.74803149606299213" bottom="0.74803149606299213" header="0.31496062992125984" footer="0.31496062992125984"/>
  <pageSetup paperSize="9" scale="60" orientation="landscape" horizont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207D42-8C32-48A3-A024-E440D9D8CF52}">
  <sheetPr>
    <tabColor theme="5" tint="0.39997558519241921"/>
    <pageSetUpPr fitToPage="1"/>
  </sheetPr>
  <dimension ref="A1:J54"/>
  <sheetViews>
    <sheetView showGridLines="0" showRowColHeaders="0" zoomScale="90" zoomScaleNormal="90" workbookViewId="0">
      <selection activeCell="C4" sqref="C4:F4"/>
    </sheetView>
  </sheetViews>
  <sheetFormatPr defaultColWidth="9.109375" defaultRowHeight="14.4" x14ac:dyDescent="0.3"/>
  <cols>
    <col min="1" max="1" width="1.6640625" style="82" customWidth="1"/>
    <col min="2" max="2" width="60.6640625" style="84" customWidth="1"/>
    <col min="3" max="3" width="21.33203125" style="84" hidden="1" customWidth="1"/>
    <col min="4" max="5" width="10.6640625" style="82" customWidth="1"/>
    <col min="6" max="6" width="128.6640625" style="84" customWidth="1"/>
    <col min="7" max="7" width="10.6640625" style="82" customWidth="1"/>
    <col min="8" max="8" width="11.44140625" style="82" customWidth="1"/>
    <col min="9" max="16" width="9.109375" style="82" customWidth="1"/>
    <col min="17" max="16384" width="9.109375" style="82"/>
  </cols>
  <sheetData>
    <row r="1" spans="1:7" ht="4.5" customHeight="1" x14ac:dyDescent="0.3"/>
    <row r="2" spans="1:7" ht="25.2" customHeight="1" x14ac:dyDescent="0.5">
      <c r="A2" s="207" t="s">
        <v>21</v>
      </c>
      <c r="B2" s="207"/>
      <c r="C2" s="207"/>
      <c r="D2" s="207"/>
      <c r="E2" s="207"/>
      <c r="F2" s="207"/>
      <c r="G2" s="90"/>
    </row>
    <row r="3" spans="1:7" ht="7.95" customHeight="1" x14ac:dyDescent="0.3">
      <c r="B3" s="83"/>
      <c r="C3" s="83"/>
    </row>
    <row r="4" spans="1:7" ht="19.95" customHeight="1" x14ac:dyDescent="0.3">
      <c r="B4" s="118" t="s">
        <v>14</v>
      </c>
      <c r="C4" s="217" t="str">
        <f>IF(ISBLANK(Introduction!C5),"",Introduction!C5)</f>
        <v/>
      </c>
      <c r="D4" s="218"/>
      <c r="E4" s="218"/>
      <c r="F4" s="219"/>
    </row>
    <row r="5" spans="1:7" ht="19.95" customHeight="1" x14ac:dyDescent="0.3">
      <c r="B5" s="118" t="s">
        <v>15</v>
      </c>
      <c r="C5" s="220" t="str">
        <f>IF(ISBLANK(Introduction!C6),"",Introduction!C6)</f>
        <v/>
      </c>
      <c r="D5" s="221"/>
      <c r="E5" s="221"/>
      <c r="F5" s="222"/>
    </row>
    <row r="6" spans="1:7" ht="16.95" customHeight="1" x14ac:dyDescent="0.3">
      <c r="B6" s="111"/>
      <c r="C6" s="112"/>
      <c r="D6" s="112"/>
      <c r="E6" s="112"/>
      <c r="F6" s="112"/>
    </row>
    <row r="7" spans="1:7" ht="16.95" customHeight="1" x14ac:dyDescent="0.3">
      <c r="B7" s="111"/>
      <c r="C7" s="112"/>
      <c r="D7" s="112"/>
      <c r="E7" s="112"/>
      <c r="F7" s="112"/>
    </row>
    <row r="8" spans="1:7" ht="16.95" customHeight="1" x14ac:dyDescent="0.3">
      <c r="B8" s="111"/>
      <c r="C8" s="112"/>
      <c r="D8" s="112"/>
      <c r="E8" s="112"/>
      <c r="F8" s="112"/>
    </row>
    <row r="9" spans="1:7" ht="16.95" customHeight="1" x14ac:dyDescent="0.3">
      <c r="B9" s="111"/>
      <c r="C9" s="112"/>
      <c r="D9" s="112"/>
      <c r="E9" s="112"/>
      <c r="F9" s="112"/>
    </row>
    <row r="10" spans="1:7" ht="16.95" customHeight="1" x14ac:dyDescent="0.3">
      <c r="B10" s="111"/>
      <c r="C10" s="112"/>
      <c r="D10" s="112"/>
      <c r="E10" s="112"/>
      <c r="F10" s="112"/>
    </row>
    <row r="11" spans="1:7" ht="16.95" customHeight="1" x14ac:dyDescent="0.3">
      <c r="B11" s="111"/>
      <c r="C11" s="112"/>
      <c r="D11" s="112"/>
      <c r="E11" s="112"/>
      <c r="F11" s="112"/>
    </row>
    <row r="12" spans="1:7" ht="16.95" customHeight="1" x14ac:dyDescent="0.3">
      <c r="B12" s="111"/>
      <c r="C12" s="112"/>
      <c r="D12" s="112"/>
      <c r="E12" s="112"/>
      <c r="F12" s="112"/>
    </row>
    <row r="13" spans="1:7" ht="16.95" customHeight="1" x14ac:dyDescent="0.3">
      <c r="B13" s="111"/>
      <c r="C13" s="112"/>
      <c r="D13" s="112"/>
      <c r="E13" s="112"/>
      <c r="F13" s="112"/>
    </row>
    <row r="14" spans="1:7" ht="16.95" customHeight="1" x14ac:dyDescent="0.3">
      <c r="B14" s="111"/>
      <c r="C14" s="112"/>
      <c r="D14" s="112"/>
      <c r="E14" s="112"/>
      <c r="F14" s="112"/>
    </row>
    <row r="15" spans="1:7" ht="16.95" customHeight="1" x14ac:dyDescent="0.3">
      <c r="B15" s="111"/>
      <c r="C15" s="112"/>
      <c r="D15" s="112"/>
      <c r="E15" s="112"/>
      <c r="F15" s="112"/>
    </row>
    <row r="16" spans="1:7" ht="16.95" customHeight="1" x14ac:dyDescent="0.3">
      <c r="B16" s="111"/>
      <c r="C16" s="112"/>
      <c r="D16" s="112"/>
      <c r="E16" s="112"/>
      <c r="F16" s="112"/>
    </row>
    <row r="17" spans="2:6" ht="16.95" customHeight="1" x14ac:dyDescent="0.3">
      <c r="B17" s="111"/>
      <c r="C17" s="112"/>
      <c r="D17" s="112"/>
      <c r="E17" s="112"/>
      <c r="F17" s="112"/>
    </row>
    <row r="18" spans="2:6" ht="16.95" customHeight="1" x14ac:dyDescent="0.3">
      <c r="B18" s="111"/>
      <c r="C18" s="112"/>
      <c r="D18" s="112"/>
      <c r="E18" s="112"/>
      <c r="F18" s="112"/>
    </row>
    <row r="19" spans="2:6" ht="16.95" customHeight="1" x14ac:dyDescent="0.3">
      <c r="B19" s="111"/>
      <c r="C19" s="112"/>
      <c r="D19" s="112"/>
      <c r="E19" s="112"/>
      <c r="F19" s="112"/>
    </row>
    <row r="20" spans="2:6" ht="16.95" customHeight="1" x14ac:dyDescent="0.3">
      <c r="B20" s="111"/>
      <c r="C20" s="112"/>
      <c r="D20" s="112"/>
      <c r="E20" s="112"/>
      <c r="F20" s="112"/>
    </row>
    <row r="21" spans="2:6" ht="16.95" customHeight="1" x14ac:dyDescent="0.3">
      <c r="B21" s="111"/>
      <c r="C21" s="112"/>
      <c r="D21" s="112"/>
      <c r="E21" s="112"/>
      <c r="F21" s="112"/>
    </row>
    <row r="22" spans="2:6" ht="16.95" customHeight="1" x14ac:dyDescent="0.3">
      <c r="B22" s="111"/>
      <c r="C22" s="112"/>
      <c r="D22" s="112"/>
      <c r="E22" s="112"/>
      <c r="F22" s="112"/>
    </row>
    <row r="23" spans="2:6" ht="16.95" customHeight="1" x14ac:dyDescent="0.3">
      <c r="B23" s="111"/>
      <c r="C23" s="112"/>
      <c r="D23" s="112"/>
      <c r="E23" s="112"/>
      <c r="F23" s="112"/>
    </row>
    <row r="24" spans="2:6" ht="16.95" customHeight="1" x14ac:dyDescent="0.3">
      <c r="B24" s="111"/>
      <c r="C24" s="112"/>
      <c r="D24" s="112"/>
      <c r="E24" s="112"/>
      <c r="F24" s="112"/>
    </row>
    <row r="25" spans="2:6" ht="16.95" customHeight="1" x14ac:dyDescent="0.3">
      <c r="B25" s="111"/>
      <c r="C25" s="112"/>
      <c r="D25" s="112"/>
      <c r="E25" s="112"/>
      <c r="F25" s="112"/>
    </row>
    <row r="26" spans="2:6" ht="16.95" customHeight="1" x14ac:dyDescent="0.3">
      <c r="B26" s="111"/>
      <c r="C26" s="112"/>
      <c r="D26" s="112"/>
      <c r="E26" s="112"/>
      <c r="F26" s="112"/>
    </row>
    <row r="27" spans="2:6" ht="16.95" customHeight="1" x14ac:dyDescent="0.3">
      <c r="B27" s="111"/>
      <c r="C27" s="112"/>
      <c r="D27" s="112"/>
      <c r="E27" s="112"/>
      <c r="F27" s="112"/>
    </row>
    <row r="28" spans="2:6" ht="16.95" customHeight="1" x14ac:dyDescent="0.3">
      <c r="B28" s="111"/>
      <c r="C28" s="112"/>
      <c r="D28" s="112"/>
      <c r="E28" s="112"/>
      <c r="F28" s="112"/>
    </row>
    <row r="29" spans="2:6" ht="16.95" customHeight="1" x14ac:dyDescent="0.3">
      <c r="B29" s="111"/>
      <c r="C29" s="112"/>
      <c r="D29" s="112"/>
      <c r="E29" s="112"/>
      <c r="F29" s="112"/>
    </row>
    <row r="30" spans="2:6" ht="16.95" customHeight="1" x14ac:dyDescent="0.3">
      <c r="B30" s="111"/>
      <c r="C30" s="112"/>
      <c r="D30" s="112"/>
      <c r="E30" s="112"/>
      <c r="F30" s="112"/>
    </row>
    <row r="31" spans="2:6" ht="16.95" customHeight="1" x14ac:dyDescent="0.3">
      <c r="B31" s="111"/>
      <c r="C31" s="112"/>
      <c r="D31" s="112"/>
      <c r="E31" s="112"/>
      <c r="F31" s="112"/>
    </row>
    <row r="32" spans="2:6" ht="16.95" customHeight="1" x14ac:dyDescent="0.3">
      <c r="B32" s="111"/>
      <c r="C32" s="112"/>
      <c r="D32" s="112"/>
      <c r="E32" s="112"/>
      <c r="F32" s="112"/>
    </row>
    <row r="33" spans="1:10" ht="16.95" customHeight="1" x14ac:dyDescent="0.3">
      <c r="B33" s="111"/>
      <c r="C33" s="112"/>
      <c r="D33" s="112"/>
      <c r="E33" s="112"/>
      <c r="F33" s="112"/>
    </row>
    <row r="34" spans="1:10" ht="16.95" customHeight="1" x14ac:dyDescent="0.3">
      <c r="B34" s="111"/>
      <c r="C34" s="112"/>
      <c r="D34" s="112"/>
      <c r="E34" s="112"/>
      <c r="F34" s="112"/>
    </row>
    <row r="35" spans="1:10" ht="16.95" customHeight="1" x14ac:dyDescent="0.3">
      <c r="B35" s="111"/>
      <c r="C35" s="112"/>
      <c r="D35" s="112"/>
      <c r="E35" s="112"/>
      <c r="F35" s="112"/>
    </row>
    <row r="36" spans="1:10" ht="16.95" customHeight="1" x14ac:dyDescent="0.3">
      <c r="B36" s="111"/>
      <c r="C36" s="112"/>
      <c r="D36" s="112"/>
      <c r="E36" s="112"/>
      <c r="F36" s="112"/>
    </row>
    <row r="37" spans="1:10" ht="16.95" customHeight="1" x14ac:dyDescent="0.3">
      <c r="B37" s="111"/>
      <c r="C37" s="112"/>
      <c r="D37" s="112"/>
      <c r="E37" s="112"/>
      <c r="F37" s="112"/>
    </row>
    <row r="38" spans="1:10" ht="16.95" customHeight="1" x14ac:dyDescent="0.3">
      <c r="B38" s="111"/>
      <c r="C38" s="112"/>
      <c r="D38" s="112"/>
      <c r="E38" s="112"/>
      <c r="F38" s="112"/>
    </row>
    <row r="39" spans="1:10" ht="16.95" customHeight="1" x14ac:dyDescent="0.3">
      <c r="B39" s="111"/>
      <c r="C39" s="112"/>
      <c r="D39" s="112"/>
      <c r="E39" s="112"/>
      <c r="F39" s="112"/>
    </row>
    <row r="40" spans="1:10" ht="16.95" customHeight="1" x14ac:dyDescent="0.3">
      <c r="B40" s="111"/>
      <c r="C40" s="112"/>
      <c r="D40" s="112"/>
      <c r="E40" s="112"/>
      <c r="F40" s="112"/>
    </row>
    <row r="41" spans="1:10" s="91" customFormat="1" ht="39" hidden="1" customHeight="1" x14ac:dyDescent="0.3">
      <c r="B41" s="92" t="s">
        <v>56</v>
      </c>
      <c r="C41" s="92"/>
      <c r="F41" s="216" t="s">
        <v>18</v>
      </c>
      <c r="G41" s="216"/>
    </row>
    <row r="42" spans="1:10" s="91" customFormat="1" ht="19.95" hidden="1" customHeight="1" x14ac:dyDescent="0.3">
      <c r="B42" s="20" t="s">
        <v>17</v>
      </c>
      <c r="C42" s="93"/>
      <c r="D42" s="94" t="s">
        <v>88</v>
      </c>
      <c r="F42" s="20" t="s">
        <v>17</v>
      </c>
      <c r="G42" s="95" t="s">
        <v>11</v>
      </c>
    </row>
    <row r="43" spans="1:10" s="91" customFormat="1" ht="19.95" hidden="1" customHeight="1" x14ac:dyDescent="0.3">
      <c r="B43" s="96" t="str">
        <f>'A. Law Enforcement Patrols'!B4</f>
        <v>Patrol effort</v>
      </c>
      <c r="C43" s="96"/>
      <c r="D43" s="97" t="e">
        <f>IFERROR(AVERAGE('A. Law Enforcement Patrols'!I4:I6),#N/A)</f>
        <v>#N/A</v>
      </c>
      <c r="F43" s="96" t="str">
        <f>'C. Intelligence &amp; Investigation'!B4</f>
        <v>Specialised Intelligence &amp; Investigations resources</v>
      </c>
      <c r="G43" s="98" t="e">
        <f>IFERROR(AVERAGE('C. Intelligence &amp; Investigation'!I4:I7),#N/A)</f>
        <v>#N/A</v>
      </c>
    </row>
    <row r="44" spans="1:10" s="91" customFormat="1" ht="19.95" hidden="1" customHeight="1" x14ac:dyDescent="0.3">
      <c r="B44" s="96" t="str">
        <f>'A. Law Enforcement Patrols'!B7</f>
        <v>Patrol staff aptitude and skills</v>
      </c>
      <c r="C44" s="96"/>
      <c r="D44" s="97" t="e">
        <f>IFERROR(AVERAGE('A. Law Enforcement Patrols'!I7:I10),#N/A)</f>
        <v>#N/A</v>
      </c>
      <c r="F44" s="96" t="str">
        <f>'C. Intelligence &amp; Investigation'!B8</f>
        <v>Intelligence information collection</v>
      </c>
      <c r="G44" s="99" t="e">
        <f>IFERROR(AVERAGE('C. Intelligence &amp; Investigation'!I8:I10),#N/A)</f>
        <v>#N/A</v>
      </c>
    </row>
    <row r="45" spans="1:10" s="91" customFormat="1" ht="19.95" hidden="1" customHeight="1" x14ac:dyDescent="0.3">
      <c r="B45" s="96" t="str">
        <f>'A. Law Enforcement Patrols'!B11</f>
        <v>Patrol outfitting</v>
      </c>
      <c r="C45" s="96"/>
      <c r="D45" s="97" t="e">
        <f>IFERROR(AVERAGE('A. Law Enforcement Patrols'!I11:I16),#N/A)</f>
        <v>#N/A</v>
      </c>
      <c r="F45" s="96" t="str">
        <f>'C. Intelligence &amp; Investigation'!B11</f>
        <v>Intelligence information management</v>
      </c>
      <c r="G45" s="99" t="e">
        <f>IFERROR(AVERAGE('C. Intelligence &amp; Investigation'!I11:I12),#N/A)</f>
        <v>#N/A</v>
      </c>
    </row>
    <row r="46" spans="1:10" s="91" customFormat="1" ht="19.95" hidden="1" customHeight="1" x14ac:dyDescent="0.3">
      <c r="B46" s="96" t="str">
        <f>'A. Law Enforcement Patrols'!B17</f>
        <v>Patrol staff standards</v>
      </c>
      <c r="C46" s="96"/>
      <c r="D46" s="97" t="e">
        <f>IFERROR(AVERAGE('A. Law Enforcement Patrols'!I17:I19),#N/A)</f>
        <v>#N/A</v>
      </c>
      <c r="F46" s="96" t="str">
        <f>'C. Intelligence &amp; Investigation'!B13</f>
        <v>Evidence handling and management</v>
      </c>
      <c r="G46" s="99" t="e">
        <f>IFERROR(AVERAGE('C. Intelligence &amp; Investigation'!I13:I14),#N/A)</f>
        <v>#N/A</v>
      </c>
    </row>
    <row r="47" spans="1:10" s="91" customFormat="1" ht="19.95" hidden="1" customHeight="1" x14ac:dyDescent="0.3">
      <c r="A47" s="100"/>
      <c r="B47" s="96" t="str">
        <f>'A. Law Enforcement Patrols'!B20</f>
        <v>Job satisfaction</v>
      </c>
      <c r="C47" s="96"/>
      <c r="D47" s="97" t="e">
        <f>IFERROR(AVERAGE('A. Law Enforcement Patrols'!I20:I21),#N/A)</f>
        <v>#N/A</v>
      </c>
      <c r="F47" s="96" t="str">
        <f>'C. Intelligence &amp; Investigation'!B15</f>
        <v>PA's role in wildlife crime prosecution</v>
      </c>
      <c r="G47" s="99" t="e">
        <f>IFERROR(AVERAGE('C. Intelligence &amp; Investigation'!I15:I17),#N/A)</f>
        <v>#N/A</v>
      </c>
    </row>
    <row r="48" spans="1:10" s="88" customFormat="1" ht="30" hidden="1" customHeight="1" x14ac:dyDescent="0.35">
      <c r="B48" s="101" t="s">
        <v>57</v>
      </c>
      <c r="C48" s="101"/>
      <c r="D48" s="102"/>
      <c r="E48" s="102"/>
      <c r="F48" s="103" t="s">
        <v>19</v>
      </c>
      <c r="G48" s="102"/>
      <c r="H48" s="82"/>
      <c r="I48" s="82"/>
      <c r="J48" s="82"/>
    </row>
    <row r="49" spans="2:7" ht="19.95" hidden="1" customHeight="1" x14ac:dyDescent="0.3">
      <c r="B49" s="20" t="s">
        <v>4</v>
      </c>
      <c r="C49" s="93"/>
      <c r="D49" s="94" t="s">
        <v>11</v>
      </c>
      <c r="E49" s="9"/>
      <c r="F49" s="20" t="s">
        <v>4</v>
      </c>
      <c r="G49" s="104" t="s">
        <v>11</v>
      </c>
    </row>
    <row r="50" spans="2:7" ht="19.95" hidden="1" customHeight="1" x14ac:dyDescent="0.3">
      <c r="B50" s="105" t="str">
        <f>'B. Law Enforcement Management'!B4</f>
        <v>Law enforcement managers</v>
      </c>
      <c r="C50" s="105"/>
      <c r="D50" s="97" t="e">
        <f>IFERROR(AVERAGE('B. Law Enforcement Management'!I4:I6),#N/A)</f>
        <v>#N/A</v>
      </c>
      <c r="E50" s="9"/>
      <c r="F50" s="160" t="str">
        <f>'D. Stakeholder Participation'!B4</f>
        <v>Community role in wildlife crime prevention</v>
      </c>
      <c r="G50" s="99" t="e">
        <f>IFERROR(AVERAGE('D. Stakeholder Participation'!I4:I6),#N/A)</f>
        <v>#N/A</v>
      </c>
    </row>
    <row r="51" spans="2:7" ht="19.95" hidden="1" customHeight="1" x14ac:dyDescent="0.3">
      <c r="B51" s="105" t="str">
        <f>'B. Law Enforcement Management'!B7</f>
        <v>Law enforcement operations</v>
      </c>
      <c r="C51" s="105"/>
      <c r="D51" s="97" t="e">
        <f>IFERROR(AVERAGE('B. Law Enforcement Management'!I7:I10),#N/A)</f>
        <v>#N/A</v>
      </c>
      <c r="E51" s="9"/>
      <c r="F51" s="96" t="str">
        <f>'D. Stakeholder Participation'!B7</f>
        <v>Community support for conservation</v>
      </c>
      <c r="G51" s="99" t="e">
        <f>IFERROR(AVERAGE('D. Stakeholder Participation'!I7:I9),#N/A)</f>
        <v>#N/A</v>
      </c>
    </row>
    <row r="52" spans="2:7" ht="19.95" hidden="1" customHeight="1" x14ac:dyDescent="0.3">
      <c r="B52" s="96" t="str">
        <f>'B. Law Enforcement Management'!B11</f>
        <v>Law enforcement systems &amp; infrastructure</v>
      </c>
      <c r="C52" s="96"/>
      <c r="D52" s="97" t="e">
        <f>IFERROR(AVERAGE('B. Law Enforcement Management'!I11:I15),#N/A)</f>
        <v>#N/A</v>
      </c>
      <c r="E52" s="9"/>
      <c r="F52" s="96" t="str">
        <f>'D. Stakeholder Participation'!B10</f>
        <v>Site-level LE stakeholder cooperation</v>
      </c>
      <c r="G52" s="99" t="e">
        <f>IFERROR(AVERAGE('D. Stakeholder Participation'!I10:I11),#N/A)</f>
        <v>#N/A</v>
      </c>
    </row>
    <row r="53" spans="2:7" ht="19.95" hidden="1" customHeight="1" x14ac:dyDescent="0.3">
      <c r="B53" s="96" t="str">
        <f>'B. Law Enforcement Management'!B16</f>
        <v>Law enforcement surveillance methods</v>
      </c>
      <c r="C53" s="96"/>
      <c r="D53" s="97" t="e">
        <f>IFERROR(AVERAGE('B. Law Enforcement Management'!I16:I17),#N/A)</f>
        <v>#N/A</v>
      </c>
      <c r="E53" s="9"/>
      <c r="F53" s="96" t="str">
        <f>'D. Stakeholder Participation'!B12</f>
        <v>Transfrontier cooperation</v>
      </c>
      <c r="G53" s="99" t="e">
        <f>IFERROR(AVERAGE('D. Stakeholder Participation'!I12:I14),#N/A)</f>
        <v>#N/A</v>
      </c>
    </row>
    <row r="54" spans="2:7" ht="19.95" hidden="1" customHeight="1" x14ac:dyDescent="0.3">
      <c r="B54" s="96" t="str">
        <f>'B. Law Enforcement Management'!B18</f>
        <v>Law enforcement monitoring</v>
      </c>
      <c r="C54" s="96"/>
      <c r="D54" s="97" t="e">
        <f>IFERROR(AVERAGE('B. Law Enforcement Management'!I18:I19),#N/A)</f>
        <v>#N/A</v>
      </c>
      <c r="E54" s="9"/>
      <c r="F54" s="106"/>
      <c r="G54" s="102"/>
    </row>
  </sheetData>
  <sheetProtection algorithmName="SHA-512" hashValue="RvUMlWipW9unfrMfswjjX5oVqCuLL19SNAd55bv4p45FgkoRCB2GCG+2CXtzzZMBWm0mjB+LHquUDZTb7hrRiQ==" saltValue="en3bvHrLcLxmpmAdn+Wp6A==" spinCount="100000" sheet="1" objects="1" scenarios="1" selectLockedCells="1" selectUnlockedCells="1"/>
  <mergeCells count="4">
    <mergeCell ref="F41:G41"/>
    <mergeCell ref="A2:F2"/>
    <mergeCell ref="C4:F4"/>
    <mergeCell ref="C5:F5"/>
  </mergeCells>
  <printOptions horizontalCentered="1" verticalCentered="1"/>
  <pageMargins left="0.70866141732283472" right="0.70866141732283472" top="0.74803149606299213" bottom="0.74803149606299213" header="0.31496062992125984" footer="0.31496062992125984"/>
  <pageSetup paperSize="9" scale="61"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449941-39EC-4C65-9FC0-3C57D573CF79}">
  <dimension ref="A1:J59"/>
  <sheetViews>
    <sheetView showRowColHeaders="0" workbookViewId="0">
      <selection activeCell="F36" sqref="F36"/>
    </sheetView>
  </sheetViews>
  <sheetFormatPr defaultColWidth="8.6640625" defaultRowHeight="14.4" x14ac:dyDescent="0.3"/>
  <cols>
    <col min="1" max="1" width="17.33203125" customWidth="1"/>
    <col min="2" max="2" width="11" customWidth="1"/>
    <col min="3" max="4" width="40.6640625" customWidth="1"/>
    <col min="5" max="5" width="30.44140625" customWidth="1"/>
    <col min="6" max="6" width="45.6640625" customWidth="1"/>
    <col min="7" max="7" width="44.44140625" customWidth="1"/>
    <col min="8" max="8" width="13.44140625" customWidth="1"/>
    <col min="9" max="9" width="28.33203125" customWidth="1"/>
    <col min="10" max="10" width="12" bestFit="1" customWidth="1"/>
  </cols>
  <sheetData>
    <row r="1" spans="1:10" ht="15" customHeight="1" x14ac:dyDescent="0.3">
      <c r="A1" s="125" t="s">
        <v>84</v>
      </c>
    </row>
    <row r="2" spans="1:10" ht="15" customHeight="1" x14ac:dyDescent="0.3"/>
    <row r="3" spans="1:10" ht="15" customHeight="1" x14ac:dyDescent="0.3">
      <c r="A3" s="48" t="s">
        <v>85</v>
      </c>
      <c r="B3" s="48" t="s">
        <v>86</v>
      </c>
      <c r="C3" s="48" t="s">
        <v>107</v>
      </c>
      <c r="D3" s="48" t="s">
        <v>108</v>
      </c>
      <c r="E3" s="48" t="s">
        <v>83</v>
      </c>
      <c r="F3" s="48" t="str">
        <f>'A. Law Enforcement Patrols'!B3</f>
        <v>Management Need</v>
      </c>
      <c r="G3" s="48" t="str">
        <f>'A. Law Enforcement Patrols'!C3</f>
        <v>Aspect</v>
      </c>
      <c r="H3" s="48" t="s">
        <v>93</v>
      </c>
      <c r="I3" s="48" t="s">
        <v>3</v>
      </c>
      <c r="J3" s="48" t="s">
        <v>82</v>
      </c>
    </row>
    <row r="4" spans="1:10" ht="15" customHeight="1" x14ac:dyDescent="0.3">
      <c r="A4" s="108">
        <f>Introduction!C$5</f>
        <v>0</v>
      </c>
      <c r="B4" s="110">
        <f>Introduction!C$6</f>
        <v>0</v>
      </c>
      <c r="C4" s="108">
        <f>Introduction!C$7</f>
        <v>0</v>
      </c>
      <c r="D4" s="108">
        <f>Introduction!C$8</f>
        <v>0</v>
      </c>
      <c r="E4" t="s">
        <v>89</v>
      </c>
      <c r="F4" t="s">
        <v>5</v>
      </c>
      <c r="G4" t="str">
        <f>'A. Law Enforcement Patrols'!C4</f>
        <v>Does the site have a sufficient number of patrol staff to meet the law enforcement need? Consider:</v>
      </c>
      <c r="H4" s="109" t="b">
        <f>'A. Law Enforcement Patrols'!F4</f>
        <v>1</v>
      </c>
      <c r="I4">
        <f>'A. Law Enforcement Patrols'!H4</f>
        <v>0</v>
      </c>
      <c r="J4" t="e">
        <f>'A. Law Enforcement Patrols'!I4</f>
        <v>#N/A</v>
      </c>
    </row>
    <row r="5" spans="1:10" ht="15" customHeight="1" x14ac:dyDescent="0.3">
      <c r="A5" s="108">
        <f>Introduction!C$5</f>
        <v>0</v>
      </c>
      <c r="B5" s="110">
        <f>Introduction!C$6</f>
        <v>0</v>
      </c>
      <c r="C5" s="108">
        <f>Introduction!C$7</f>
        <v>0</v>
      </c>
      <c r="D5" s="108">
        <f>Introduction!C$8</f>
        <v>0</v>
      </c>
      <c r="E5" t="s">
        <v>89</v>
      </c>
      <c r="F5" t="s">
        <v>5</v>
      </c>
      <c r="G5" t="str">
        <f>'A. Law Enforcement Patrols'!C5</f>
        <v>Is the intensity of patrolling adequate? Consider:</v>
      </c>
      <c r="H5" s="109" t="b">
        <f>'A. Law Enforcement Patrols'!F5</f>
        <v>1</v>
      </c>
      <c r="I5">
        <f>'A. Law Enforcement Patrols'!H5</f>
        <v>0</v>
      </c>
      <c r="J5" t="e">
        <f>'A. Law Enforcement Patrols'!I5</f>
        <v>#N/A</v>
      </c>
    </row>
    <row r="6" spans="1:10" ht="15" customHeight="1" x14ac:dyDescent="0.3">
      <c r="A6" s="108">
        <f>Introduction!C$5</f>
        <v>0</v>
      </c>
      <c r="B6" s="110">
        <f>Introduction!C$6</f>
        <v>0</v>
      </c>
      <c r="C6" s="108">
        <f>Introduction!C$7</f>
        <v>0</v>
      </c>
      <c r="D6" s="108">
        <f>Introduction!C$8</f>
        <v>0</v>
      </c>
      <c r="E6" t="s">
        <v>89</v>
      </c>
      <c r="F6" t="s">
        <v>5</v>
      </c>
      <c r="G6" t="str">
        <f>'A. Law Enforcement Patrols'!C6</f>
        <v>Is the coverage of patrolling adequate? Consider:</v>
      </c>
      <c r="H6" s="109" t="b">
        <f>'A. Law Enforcement Patrols'!F6</f>
        <v>1</v>
      </c>
      <c r="I6">
        <f>'A. Law Enforcement Patrols'!H6</f>
        <v>0</v>
      </c>
      <c r="J6" t="e">
        <f>'A. Law Enforcement Patrols'!I6</f>
        <v>#N/A</v>
      </c>
    </row>
    <row r="7" spans="1:10" ht="15" customHeight="1" x14ac:dyDescent="0.3">
      <c r="A7" s="108">
        <f>Introduction!C$5</f>
        <v>0</v>
      </c>
      <c r="B7" s="110">
        <f>Introduction!C$6</f>
        <v>0</v>
      </c>
      <c r="C7" s="108">
        <f>Introduction!C$7</f>
        <v>0</v>
      </c>
      <c r="D7" s="108">
        <f>Introduction!C$8</f>
        <v>0</v>
      </c>
      <c r="E7" t="s">
        <v>89</v>
      </c>
      <c r="F7" t="s">
        <v>0</v>
      </c>
      <c r="G7" t="str">
        <f>'A. Law Enforcement Patrols'!C7</f>
        <v>How thorough is the patrol staff recruitment process? Consider:</v>
      </c>
      <c r="H7" s="109" t="b">
        <f>'A. Law Enforcement Patrols'!F7</f>
        <v>1</v>
      </c>
      <c r="I7">
        <f>'A. Law Enforcement Patrols'!H7</f>
        <v>0</v>
      </c>
      <c r="J7" t="e">
        <f>'A. Law Enforcement Patrols'!I7</f>
        <v>#N/A</v>
      </c>
    </row>
    <row r="8" spans="1:10" ht="15" customHeight="1" x14ac:dyDescent="0.3">
      <c r="A8" s="108">
        <f>Introduction!C$5</f>
        <v>0</v>
      </c>
      <c r="B8" s="110">
        <f>Introduction!C$6</f>
        <v>0</v>
      </c>
      <c r="C8" s="108">
        <f>Introduction!C$7</f>
        <v>0</v>
      </c>
      <c r="D8" s="108">
        <f>Introduction!C$8</f>
        <v>0</v>
      </c>
      <c r="E8" t="s">
        <v>89</v>
      </c>
      <c r="F8" t="s">
        <v>0</v>
      </c>
      <c r="G8" t="str">
        <f>'A. Law Enforcement Patrols'!C8</f>
        <v>How adequate is the basic training of patrol staff? Consider:</v>
      </c>
      <c r="H8" s="109" t="b">
        <f>'A. Law Enforcement Patrols'!F8</f>
        <v>1</v>
      </c>
      <c r="I8">
        <f>'A. Law Enforcement Patrols'!H8</f>
        <v>0</v>
      </c>
      <c r="J8" t="e">
        <f>'A. Law Enforcement Patrols'!I8</f>
        <v>#N/A</v>
      </c>
    </row>
    <row r="9" spans="1:10" ht="15" customHeight="1" x14ac:dyDescent="0.3">
      <c r="A9" s="108">
        <f>Introduction!C$5</f>
        <v>0</v>
      </c>
      <c r="B9" s="110">
        <f>Introduction!C$6</f>
        <v>0</v>
      </c>
      <c r="C9" s="108">
        <f>Introduction!C$7</f>
        <v>0</v>
      </c>
      <c r="D9" s="108">
        <f>Introduction!C$8</f>
        <v>0</v>
      </c>
      <c r="E9" t="s">
        <v>89</v>
      </c>
      <c r="F9" t="s">
        <v>0</v>
      </c>
      <c r="G9" t="str">
        <f>'A. Law Enforcement Patrols'!C9</f>
        <v>How adequate is patrol staff in-service training? Consider:</v>
      </c>
      <c r="H9" s="109" t="b">
        <f>'A. Law Enforcement Patrols'!F9</f>
        <v>1</v>
      </c>
      <c r="I9">
        <f>'A. Law Enforcement Patrols'!H9</f>
        <v>0</v>
      </c>
      <c r="J9" t="e">
        <f>'A. Law Enforcement Patrols'!I9</f>
        <v>#N/A</v>
      </c>
    </row>
    <row r="10" spans="1:10" ht="15" customHeight="1" x14ac:dyDescent="0.3">
      <c r="A10" s="108">
        <f>Introduction!C$5</f>
        <v>0</v>
      </c>
      <c r="B10" s="110">
        <f>Introduction!C$6</f>
        <v>0</v>
      </c>
      <c r="C10" s="108">
        <f>Introduction!C$7</f>
        <v>0</v>
      </c>
      <c r="D10" s="108">
        <f>Introduction!C$8</f>
        <v>0</v>
      </c>
      <c r="E10" t="s">
        <v>89</v>
      </c>
      <c r="F10" t="s">
        <v>0</v>
      </c>
      <c r="G10" t="str">
        <f>'A. Law Enforcement Patrols'!C10</f>
        <v>How adequate are the experience and skills of patrol leaders? Consider:</v>
      </c>
      <c r="H10" s="109" t="b">
        <f>'A. Law Enforcement Patrols'!F10</f>
        <v>1</v>
      </c>
      <c r="I10">
        <f>'A. Law Enforcement Patrols'!H10</f>
        <v>0</v>
      </c>
      <c r="J10" t="e">
        <f>'A. Law Enforcement Patrols'!I10</f>
        <v>#N/A</v>
      </c>
    </row>
    <row r="11" spans="1:10" ht="15" customHeight="1" x14ac:dyDescent="0.3">
      <c r="A11" s="108">
        <f>Introduction!C$5</f>
        <v>0</v>
      </c>
      <c r="B11" s="110">
        <f>Introduction!C$6</f>
        <v>0</v>
      </c>
      <c r="C11" s="108">
        <f>Introduction!C$7</f>
        <v>0</v>
      </c>
      <c r="D11" s="108">
        <f>Introduction!C$8</f>
        <v>0</v>
      </c>
      <c r="E11" t="s">
        <v>89</v>
      </c>
      <c r="F11" t="s">
        <v>2</v>
      </c>
      <c r="G11" t="str">
        <f>'A. Law Enforcement Patrols'!C11</f>
        <v>Do patrol staff have adequate basic field equipment? Consider:</v>
      </c>
      <c r="H11" s="109" t="b">
        <f>'A. Law Enforcement Patrols'!F11</f>
        <v>1</v>
      </c>
      <c r="I11">
        <f>'A. Law Enforcement Patrols'!H11</f>
        <v>0</v>
      </c>
      <c r="J11" t="e">
        <f>'A. Law Enforcement Patrols'!I11</f>
        <v>#N/A</v>
      </c>
    </row>
    <row r="12" spans="1:10" ht="15" customHeight="1" x14ac:dyDescent="0.3">
      <c r="A12" s="108">
        <f>Introduction!C$5</f>
        <v>0</v>
      </c>
      <c r="B12" s="110">
        <f>Introduction!C$6</f>
        <v>0</v>
      </c>
      <c r="C12" s="108">
        <f>Introduction!C$7</f>
        <v>0</v>
      </c>
      <c r="D12" s="108">
        <f>Introduction!C$8</f>
        <v>0</v>
      </c>
      <c r="E12" t="s">
        <v>89</v>
      </c>
      <c r="F12" t="s">
        <v>2</v>
      </c>
      <c r="G12" t="str">
        <f>'A. Law Enforcement Patrols'!C12</f>
        <v>Do patrols have adequate overnighting equipment? Consider:</v>
      </c>
      <c r="H12" s="109" t="b">
        <f>'A. Law Enforcement Patrols'!F12</f>
        <v>1</v>
      </c>
      <c r="I12">
        <f>'A. Law Enforcement Patrols'!H12</f>
        <v>0</v>
      </c>
      <c r="J12" t="e">
        <f>'A. Law Enforcement Patrols'!I12</f>
        <v>#N/A</v>
      </c>
    </row>
    <row r="13" spans="1:10" ht="15" customHeight="1" x14ac:dyDescent="0.3">
      <c r="A13" s="108">
        <f>Introduction!C$5</f>
        <v>0</v>
      </c>
      <c r="B13" s="110">
        <f>Introduction!C$6</f>
        <v>0</v>
      </c>
      <c r="C13" s="108">
        <f>Introduction!C$7</f>
        <v>0</v>
      </c>
      <c r="D13" s="108">
        <f>Introduction!C$8</f>
        <v>0</v>
      </c>
      <c r="E13" t="s">
        <v>89</v>
      </c>
      <c r="F13" t="s">
        <v>2</v>
      </c>
      <c r="G13" t="str">
        <f>'A. Law Enforcement Patrols'!C13</f>
        <v>Do patrols have adequate rations? Consider:</v>
      </c>
      <c r="H13" s="109" t="b">
        <f>'A. Law Enforcement Patrols'!F13</f>
        <v>1</v>
      </c>
      <c r="I13">
        <f>'A. Law Enforcement Patrols'!H13</f>
        <v>0</v>
      </c>
      <c r="J13" t="e">
        <f>'A. Law Enforcement Patrols'!I13</f>
        <v>#N/A</v>
      </c>
    </row>
    <row r="14" spans="1:10" ht="15" customHeight="1" x14ac:dyDescent="0.3">
      <c r="A14" s="108">
        <f>Introduction!C$5</f>
        <v>0</v>
      </c>
      <c r="B14" s="110">
        <f>Introduction!C$6</f>
        <v>0</v>
      </c>
      <c r="C14" s="108">
        <f>Introduction!C$7</f>
        <v>0</v>
      </c>
      <c r="D14" s="108">
        <f>Introduction!C$8</f>
        <v>0</v>
      </c>
      <c r="E14" t="s">
        <v>89</v>
      </c>
      <c r="F14" t="s">
        <v>2</v>
      </c>
      <c r="G14" t="str">
        <f>'A. Law Enforcement Patrols'!C14</f>
        <v>Do patrols have adequate communications equipment? Consider:</v>
      </c>
      <c r="H14" s="109" t="b">
        <f>'A. Law Enforcement Patrols'!F14</f>
        <v>1</v>
      </c>
      <c r="I14">
        <f>'A. Law Enforcement Patrols'!H14</f>
        <v>0</v>
      </c>
      <c r="J14" t="e">
        <f>'A. Law Enforcement Patrols'!I14</f>
        <v>#N/A</v>
      </c>
    </row>
    <row r="15" spans="1:10" ht="15" customHeight="1" x14ac:dyDescent="0.3">
      <c r="A15" s="108">
        <f>Introduction!C$5</f>
        <v>0</v>
      </c>
      <c r="B15" s="110">
        <f>Introduction!C$6</f>
        <v>0</v>
      </c>
      <c r="C15" s="108">
        <f>Introduction!C$7</f>
        <v>0</v>
      </c>
      <c r="D15" s="108">
        <f>Introduction!C$8</f>
        <v>0</v>
      </c>
      <c r="E15" t="s">
        <v>89</v>
      </c>
      <c r="F15" t="s">
        <v>2</v>
      </c>
      <c r="G15" t="str">
        <f>'A. Law Enforcement Patrols'!C15</f>
        <v>Do patrols have adequate arms and ammunition? Consider:</v>
      </c>
      <c r="H15" s="109" t="b">
        <f>'A. Law Enforcement Patrols'!F15</f>
        <v>1</v>
      </c>
      <c r="I15">
        <f>'A. Law Enforcement Patrols'!H15</f>
        <v>0</v>
      </c>
      <c r="J15" t="e">
        <f>'A. Law Enforcement Patrols'!I15</f>
        <v>#N/A</v>
      </c>
    </row>
    <row r="16" spans="1:10" ht="15" customHeight="1" x14ac:dyDescent="0.3">
      <c r="A16" s="108">
        <f>Introduction!C$5</f>
        <v>0</v>
      </c>
      <c r="B16" s="110">
        <f>Introduction!C$6</f>
        <v>0</v>
      </c>
      <c r="C16" s="108">
        <f>Introduction!C$7</f>
        <v>0</v>
      </c>
      <c r="D16" s="108">
        <f>Introduction!C$8</f>
        <v>0</v>
      </c>
      <c r="E16" t="s">
        <v>89</v>
      </c>
      <c r="F16" t="s">
        <v>2</v>
      </c>
      <c r="G16" t="str">
        <f>'A. Law Enforcement Patrols'!C16</f>
        <v>Do patrols have adequate specialised equipment? Consider:</v>
      </c>
      <c r="H16" s="109" t="b">
        <f>'A. Law Enforcement Patrols'!F16</f>
        <v>1</v>
      </c>
      <c r="I16">
        <f>'A. Law Enforcement Patrols'!H16</f>
        <v>0</v>
      </c>
      <c r="J16" t="e">
        <f>'A. Law Enforcement Patrols'!I16</f>
        <v>#N/A</v>
      </c>
    </row>
    <row r="17" spans="1:10" ht="15" customHeight="1" x14ac:dyDescent="0.3">
      <c r="A17" s="108">
        <f>Introduction!C$5</f>
        <v>0</v>
      </c>
      <c r="B17" s="110">
        <f>Introduction!C$6</f>
        <v>0</v>
      </c>
      <c r="C17" s="108">
        <f>Introduction!C$7</f>
        <v>0</v>
      </c>
      <c r="D17" s="108">
        <f>Introduction!C$8</f>
        <v>0</v>
      </c>
      <c r="E17" t="s">
        <v>89</v>
      </c>
      <c r="F17" t="s">
        <v>6</v>
      </c>
      <c r="G17" t="str">
        <f>'A. Law Enforcement Patrols'!C17</f>
        <v>How well do patrol staff understand their job? Consider:</v>
      </c>
      <c r="H17" s="109" t="b">
        <f>'A. Law Enforcement Patrols'!F17</f>
        <v>1</v>
      </c>
      <c r="I17">
        <f>'A. Law Enforcement Patrols'!H17</f>
        <v>0</v>
      </c>
      <c r="J17" t="e">
        <f>'A. Law Enforcement Patrols'!I17</f>
        <v>#N/A</v>
      </c>
    </row>
    <row r="18" spans="1:10" ht="15" customHeight="1" x14ac:dyDescent="0.3">
      <c r="A18" s="108">
        <f>Introduction!C$5</f>
        <v>0</v>
      </c>
      <c r="B18" s="110">
        <f>Introduction!C$6</f>
        <v>0</v>
      </c>
      <c r="C18" s="108">
        <f>Introduction!C$7</f>
        <v>0</v>
      </c>
      <c r="D18" s="108">
        <f>Introduction!C$8</f>
        <v>0</v>
      </c>
      <c r="E18" t="s">
        <v>89</v>
      </c>
      <c r="F18" t="s">
        <v>6</v>
      </c>
      <c r="G18" t="str">
        <f>'A. Law Enforcement Patrols'!C18</f>
        <v>Are adequate systems in place to assess patrol staff performance? Consider:</v>
      </c>
      <c r="H18" s="109" t="b">
        <f>'A. Law Enforcement Patrols'!F18</f>
        <v>1</v>
      </c>
      <c r="I18">
        <f>'A. Law Enforcement Patrols'!H18</f>
        <v>0</v>
      </c>
      <c r="J18" t="e">
        <f>'A. Law Enforcement Patrols'!I18</f>
        <v>#N/A</v>
      </c>
    </row>
    <row r="19" spans="1:10" ht="15" customHeight="1" x14ac:dyDescent="0.3">
      <c r="A19" s="108">
        <f>Introduction!C$5</f>
        <v>0</v>
      </c>
      <c r="B19" s="110">
        <f>Introduction!C$6</f>
        <v>0</v>
      </c>
      <c r="C19" s="108">
        <f>Introduction!C$7</f>
        <v>0</v>
      </c>
      <c r="D19" s="108">
        <f>Introduction!C$8</f>
        <v>0</v>
      </c>
      <c r="E19" t="s">
        <v>89</v>
      </c>
      <c r="F19" s="49" t="s">
        <v>6</v>
      </c>
      <c r="G19" t="str">
        <f>'A. Law Enforcement Patrols'!C19</f>
        <v>Are patrol staff well disciplined? Consider:</v>
      </c>
      <c r="H19" s="109" t="b">
        <f>'A. Law Enforcement Patrols'!F19</f>
        <v>1</v>
      </c>
      <c r="I19">
        <f>'A. Law Enforcement Patrols'!H19</f>
        <v>0</v>
      </c>
      <c r="J19" t="e">
        <f>'A. Law Enforcement Patrols'!I19</f>
        <v>#N/A</v>
      </c>
    </row>
    <row r="20" spans="1:10" ht="15" customHeight="1" x14ac:dyDescent="0.3">
      <c r="A20" s="108">
        <f>Introduction!C$5</f>
        <v>0</v>
      </c>
      <c r="B20" s="110">
        <f>Introduction!C$6</f>
        <v>0</v>
      </c>
      <c r="C20" s="108">
        <f>Introduction!C$7</f>
        <v>0</v>
      </c>
      <c r="D20" s="108">
        <f>Introduction!C$8</f>
        <v>0</v>
      </c>
      <c r="E20" t="s">
        <v>89</v>
      </c>
      <c r="F20" t="s">
        <v>7</v>
      </c>
      <c r="G20" t="str">
        <f>'A. Law Enforcement Patrols'!C20</f>
        <v>Are patrol staff employment conditions satisfactory? Consider:</v>
      </c>
      <c r="H20" s="109" t="b">
        <f>'A. Law Enforcement Patrols'!F20</f>
        <v>1</v>
      </c>
      <c r="I20">
        <f>'A. Law Enforcement Patrols'!H20</f>
        <v>0</v>
      </c>
      <c r="J20" t="e">
        <f>'A. Law Enforcement Patrols'!I20</f>
        <v>#N/A</v>
      </c>
    </row>
    <row r="21" spans="1:10" ht="15" customHeight="1" x14ac:dyDescent="0.3">
      <c r="A21" s="108">
        <f>Introduction!C$5</f>
        <v>0</v>
      </c>
      <c r="B21" s="110">
        <f>Introduction!C$6</f>
        <v>0</v>
      </c>
      <c r="C21" s="108">
        <f>Introduction!C$7</f>
        <v>0</v>
      </c>
      <c r="D21" s="108">
        <f>Introduction!C$8</f>
        <v>0</v>
      </c>
      <c r="E21" t="s">
        <v>89</v>
      </c>
      <c r="F21" t="s">
        <v>7</v>
      </c>
      <c r="G21" t="str">
        <f>'A. Law Enforcement Patrols'!C21</f>
        <v>Are patrol staff provided with incentives to improve their job satisfaction? Consider:</v>
      </c>
      <c r="H21" s="109" t="b">
        <f>'A. Law Enforcement Patrols'!F21</f>
        <v>1</v>
      </c>
      <c r="I21">
        <f>'A. Law Enforcement Patrols'!H21</f>
        <v>0</v>
      </c>
      <c r="J21" t="e">
        <f>'A. Law Enforcement Patrols'!I21</f>
        <v>#N/A</v>
      </c>
    </row>
    <row r="22" spans="1:10" ht="15" customHeight="1" x14ac:dyDescent="0.3">
      <c r="A22" s="108">
        <f>Introduction!C$5</f>
        <v>0</v>
      </c>
      <c r="B22" s="110">
        <f>Introduction!C$6</f>
        <v>0</v>
      </c>
      <c r="C22" s="108">
        <f>Introduction!C$7</f>
        <v>0</v>
      </c>
      <c r="D22" s="108">
        <f>Introduction!C$8</f>
        <v>0</v>
      </c>
      <c r="E22" t="s">
        <v>90</v>
      </c>
      <c r="F22" t="s">
        <v>75</v>
      </c>
      <c r="G22" t="str">
        <f>'B. Law Enforcement Management'!C4</f>
        <v>Is the number of law enforcement managers adequate to meet the need? Consider:</v>
      </c>
      <c r="H22" s="109" t="b">
        <f>'B. Law Enforcement Management'!F4</f>
        <v>1</v>
      </c>
      <c r="I22">
        <f>'B. Law Enforcement Management'!H4</f>
        <v>0</v>
      </c>
      <c r="J22" t="e">
        <f>'B. Law Enforcement Management'!I4</f>
        <v>#N/A</v>
      </c>
    </row>
    <row r="23" spans="1:10" ht="15" customHeight="1" x14ac:dyDescent="0.3">
      <c r="A23" s="108">
        <f>Introduction!C$5</f>
        <v>0</v>
      </c>
      <c r="B23" s="110">
        <f>Introduction!C$6</f>
        <v>0</v>
      </c>
      <c r="C23" s="108">
        <f>Introduction!C$7</f>
        <v>0</v>
      </c>
      <c r="D23" s="108">
        <f>Introduction!C$8</f>
        <v>0</v>
      </c>
      <c r="E23" t="s">
        <v>90</v>
      </c>
      <c r="F23" t="s">
        <v>75</v>
      </c>
      <c r="G23" t="str">
        <f>'B. Law Enforcement Management'!C5</f>
        <v>Do law enforcement managers have adequate experience and training? Consider:</v>
      </c>
      <c r="H23" s="109" t="b">
        <f>'B. Law Enforcement Management'!F5</f>
        <v>1</v>
      </c>
      <c r="I23">
        <f>'B. Law Enforcement Management'!H5</f>
        <v>0</v>
      </c>
      <c r="J23" t="e">
        <f>'B. Law Enforcement Management'!I5</f>
        <v>#N/A</v>
      </c>
    </row>
    <row r="24" spans="1:10" ht="15" customHeight="1" x14ac:dyDescent="0.3">
      <c r="A24" s="108">
        <f>Introduction!C$5</f>
        <v>0</v>
      </c>
      <c r="B24" s="110">
        <f>Introduction!C$6</f>
        <v>0</v>
      </c>
      <c r="C24" s="108">
        <f>Introduction!C$7</f>
        <v>0</v>
      </c>
      <c r="D24" s="108">
        <f>Introduction!C$8</f>
        <v>0</v>
      </c>
      <c r="E24" t="s">
        <v>90</v>
      </c>
      <c r="F24" t="s">
        <v>75</v>
      </c>
      <c r="G24" t="str">
        <f>'B. Law Enforcement Management'!C6</f>
        <v>Are law enforcement managers sufficiently empowered? Consider:</v>
      </c>
      <c r="H24" s="109" t="b">
        <f>'B. Law Enforcement Management'!F6</f>
        <v>1</v>
      </c>
      <c r="I24">
        <f>'B. Law Enforcement Management'!H6</f>
        <v>0</v>
      </c>
      <c r="J24" t="e">
        <f>'B. Law Enforcement Management'!I6</f>
        <v>#N/A</v>
      </c>
    </row>
    <row r="25" spans="1:10" ht="15" customHeight="1" x14ac:dyDescent="0.3">
      <c r="A25" s="108">
        <f>Introduction!C$5</f>
        <v>0</v>
      </c>
      <c r="B25" s="110">
        <f>Introduction!C$6</f>
        <v>0</v>
      </c>
      <c r="C25" s="108">
        <f>Introduction!C$7</f>
        <v>0</v>
      </c>
      <c r="D25" s="108">
        <f>Introduction!C$8</f>
        <v>0</v>
      </c>
      <c r="E25" t="s">
        <v>90</v>
      </c>
      <c r="F25" t="s">
        <v>76</v>
      </c>
      <c r="G25" t="str">
        <f>'B. Law Enforcement Management'!C7</f>
        <v>How adequate is the site’s law enforcement planning? Consider:</v>
      </c>
      <c r="H25" s="109" t="b">
        <f>'B. Law Enforcement Management'!F7</f>
        <v>1</v>
      </c>
      <c r="I25">
        <f>'B. Law Enforcement Management'!H7</f>
        <v>0</v>
      </c>
      <c r="J25" t="e">
        <f>'B. Law Enforcement Management'!I7</f>
        <v>#N/A</v>
      </c>
    </row>
    <row r="26" spans="1:10" ht="15" customHeight="1" x14ac:dyDescent="0.3">
      <c r="A26" s="108">
        <f>Introduction!C$5</f>
        <v>0</v>
      </c>
      <c r="B26" s="110">
        <f>Introduction!C$6</f>
        <v>0</v>
      </c>
      <c r="C26" s="108">
        <f>Introduction!C$7</f>
        <v>0</v>
      </c>
      <c r="D26" s="108">
        <f>Introduction!C$8</f>
        <v>0</v>
      </c>
      <c r="E26" t="s">
        <v>90</v>
      </c>
      <c r="F26" t="s">
        <v>76</v>
      </c>
      <c r="G26" t="str">
        <f>'B. Law Enforcement Management'!C8</f>
        <v>How adequate are the site’s law enforcement tactics? Consider:</v>
      </c>
      <c r="H26" s="109" t="b">
        <f>'B. Law Enforcement Management'!F8</f>
        <v>1</v>
      </c>
      <c r="I26">
        <f>'B. Law Enforcement Management'!H8</f>
        <v>0</v>
      </c>
      <c r="J26" t="e">
        <f>'B. Law Enforcement Management'!I8</f>
        <v>#N/A</v>
      </c>
    </row>
    <row r="27" spans="1:10" ht="15" customHeight="1" x14ac:dyDescent="0.3">
      <c r="A27" s="108">
        <f>Introduction!C$5</f>
        <v>0</v>
      </c>
      <c r="B27" s="110">
        <f>Introduction!C$6</f>
        <v>0</v>
      </c>
      <c r="C27" s="108">
        <f>Introduction!C$7</f>
        <v>0</v>
      </c>
      <c r="D27" s="108">
        <f>Introduction!C$8</f>
        <v>0</v>
      </c>
      <c r="E27" t="s">
        <v>90</v>
      </c>
      <c r="F27" t="s">
        <v>76</v>
      </c>
      <c r="G27" t="str">
        <f>'B. Law Enforcement Management'!C9</f>
        <v>Are patrol operations adequately managed? Consider:</v>
      </c>
      <c r="H27" s="109" t="b">
        <f>'B. Law Enforcement Management'!F9</f>
        <v>1</v>
      </c>
      <c r="I27">
        <f>'B. Law Enforcement Management'!H9</f>
        <v>0</v>
      </c>
      <c r="J27" t="e">
        <f>'B. Law Enforcement Management'!I9</f>
        <v>#N/A</v>
      </c>
    </row>
    <row r="28" spans="1:10" x14ac:dyDescent="0.3">
      <c r="A28" s="108">
        <f>Introduction!C$5</f>
        <v>0</v>
      </c>
      <c r="B28" s="110">
        <f>Introduction!C$6</f>
        <v>0</v>
      </c>
      <c r="C28" s="108">
        <f>Introduction!C$7</f>
        <v>0</v>
      </c>
      <c r="D28" s="108">
        <f>Introduction!C$8</f>
        <v>0</v>
      </c>
      <c r="E28" t="s">
        <v>90</v>
      </c>
      <c r="F28" t="s">
        <v>76</v>
      </c>
      <c r="G28" t="str">
        <f>'B. Law Enforcement Management'!C10</f>
        <v>Is there effective collaboration with other law enforcement agencies? Consider:</v>
      </c>
      <c r="H28" s="109" t="b">
        <f>'B. Law Enforcement Management'!F10</f>
        <v>1</v>
      </c>
      <c r="I28">
        <f>'B. Law Enforcement Management'!H10</f>
        <v>0</v>
      </c>
      <c r="J28" t="e">
        <f>'B. Law Enforcement Management'!I10</f>
        <v>#N/A</v>
      </c>
    </row>
    <row r="29" spans="1:10" x14ac:dyDescent="0.3">
      <c r="A29" s="108">
        <f>Introduction!C$5</f>
        <v>0</v>
      </c>
      <c r="B29" s="110">
        <f>Introduction!C$6</f>
        <v>0</v>
      </c>
      <c r="C29" s="108">
        <f>Introduction!C$7</f>
        <v>0</v>
      </c>
      <c r="D29" s="108">
        <f>Introduction!C$8</f>
        <v>0</v>
      </c>
      <c r="E29" t="s">
        <v>90</v>
      </c>
      <c r="F29" t="s">
        <v>77</v>
      </c>
      <c r="G29" t="str">
        <f>'B. Law Enforcement Management'!C11</f>
        <v>Does the site have a dedicated law enforcement control room? Consider:</v>
      </c>
      <c r="H29" s="109" t="b">
        <f>'B. Law Enforcement Management'!F11</f>
        <v>1</v>
      </c>
      <c r="I29">
        <f>'B. Law Enforcement Management'!H11</f>
        <v>0</v>
      </c>
      <c r="J29" t="e">
        <f>'B. Law Enforcement Management'!#REF!</f>
        <v>#REF!</v>
      </c>
    </row>
    <row r="30" spans="1:10" x14ac:dyDescent="0.3">
      <c r="A30" s="108">
        <f>Introduction!C$5</f>
        <v>0</v>
      </c>
      <c r="B30" s="110">
        <f>Introduction!C$6</f>
        <v>0</v>
      </c>
      <c r="C30" s="108">
        <f>Introduction!C$7</f>
        <v>0</v>
      </c>
      <c r="D30" s="108">
        <f>Introduction!C$8</f>
        <v>0</v>
      </c>
      <c r="E30" t="s">
        <v>90</v>
      </c>
      <c r="F30" t="s">
        <v>77</v>
      </c>
      <c r="G30" t="str">
        <f>'B. Law Enforcement Management'!C12</f>
        <v>Does the site have adequate patrol bases and outposts? Consider:</v>
      </c>
      <c r="H30" s="109" t="b">
        <f>'B. Law Enforcement Management'!F12</f>
        <v>1</v>
      </c>
      <c r="I30">
        <f>'B. Law Enforcement Management'!H12</f>
        <v>0</v>
      </c>
      <c r="J30" t="e">
        <f>'B. Law Enforcement Management'!#REF!</f>
        <v>#REF!</v>
      </c>
    </row>
    <row r="31" spans="1:10" x14ac:dyDescent="0.3">
      <c r="A31" s="108">
        <f>Introduction!C$5</f>
        <v>0</v>
      </c>
      <c r="B31" s="110">
        <f>Introduction!C$6</f>
        <v>0</v>
      </c>
      <c r="C31" s="108">
        <f>Introduction!C$7</f>
        <v>0</v>
      </c>
      <c r="D31" s="108">
        <f>Introduction!C$8</f>
        <v>0</v>
      </c>
      <c r="E31" t="s">
        <v>90</v>
      </c>
      <c r="F31" t="s">
        <v>77</v>
      </c>
      <c r="G31" t="str">
        <f>'B. Law Enforcement Management'!C13</f>
        <v>How accessible is the site and how adequate is the transport infrastructure? Consider:</v>
      </c>
      <c r="H31" s="109" t="b">
        <f>'B. Law Enforcement Management'!F13</f>
        <v>1</v>
      </c>
      <c r="I31">
        <f>'B. Law Enforcement Management'!H13</f>
        <v>0</v>
      </c>
      <c r="J31" t="e">
        <f>'B. Law Enforcement Management'!I11</f>
        <v>#N/A</v>
      </c>
    </row>
    <row r="32" spans="1:10" x14ac:dyDescent="0.3">
      <c r="A32" s="108">
        <f>Introduction!C$5</f>
        <v>0</v>
      </c>
      <c r="B32" s="110">
        <f>Introduction!C$6</f>
        <v>0</v>
      </c>
      <c r="C32" s="108">
        <f>Introduction!C$7</f>
        <v>0</v>
      </c>
      <c r="D32" s="108">
        <f>Introduction!C$8</f>
        <v>0</v>
      </c>
      <c r="E32" t="s">
        <v>90</v>
      </c>
      <c r="F32" t="s">
        <v>77</v>
      </c>
      <c r="G32" t="str">
        <f>'B. Law Enforcement Management'!C14</f>
        <v>Does the site have adequate law enforcement operating procedures? Consider:</v>
      </c>
      <c r="H32" s="109" t="b">
        <f>'B. Law Enforcement Management'!F14</f>
        <v>1</v>
      </c>
      <c r="I32">
        <f>'B. Law Enforcement Management'!H12</f>
        <v>0</v>
      </c>
      <c r="J32" t="e">
        <f>'B. Law Enforcement Management'!I12</f>
        <v>#N/A</v>
      </c>
    </row>
    <row r="33" spans="1:10" x14ac:dyDescent="0.3">
      <c r="A33" s="108">
        <f>Introduction!C$5</f>
        <v>0</v>
      </c>
      <c r="B33" s="110">
        <f>Introduction!C$6</f>
        <v>0</v>
      </c>
      <c r="C33" s="108">
        <f>Introduction!C$7</f>
        <v>0</v>
      </c>
      <c r="D33" s="108">
        <f>Introduction!C$8</f>
        <v>0</v>
      </c>
      <c r="E33" t="s">
        <v>90</v>
      </c>
      <c r="F33" t="s">
        <v>77</v>
      </c>
      <c r="G33" t="str">
        <f>'B. Law Enforcement Management'!C15</f>
        <v>Are the site’s stores and equipment well managed? Consider:</v>
      </c>
      <c r="H33" s="109" t="b">
        <f>'B. Law Enforcement Management'!F15</f>
        <v>1</v>
      </c>
      <c r="I33">
        <f>'B. Law Enforcement Management'!H13</f>
        <v>0</v>
      </c>
      <c r="J33" t="e">
        <f>'B. Law Enforcement Management'!I13</f>
        <v>#N/A</v>
      </c>
    </row>
    <row r="34" spans="1:10" x14ac:dyDescent="0.3">
      <c r="A34" s="108">
        <f>Introduction!C$5</f>
        <v>0</v>
      </c>
      <c r="B34" s="110">
        <f>Introduction!C$6</f>
        <v>0</v>
      </c>
      <c r="C34" s="108">
        <f>Introduction!C$7</f>
        <v>0</v>
      </c>
      <c r="D34" s="108">
        <f>Introduction!C$8</f>
        <v>0</v>
      </c>
      <c r="E34" t="s">
        <v>90</v>
      </c>
      <c r="F34" t="s">
        <v>81</v>
      </c>
      <c r="G34" t="str">
        <f>'B. Law Enforcement Management'!C16</f>
        <v>Is aerial surveillance used to support law enforcement at the site, and how effective is it? Consider:</v>
      </c>
      <c r="H34" s="109" t="b">
        <f>'B. Law Enforcement Management'!F16</f>
        <v>1</v>
      </c>
      <c r="I34">
        <f>'B. Law Enforcement Management'!H14</f>
        <v>0</v>
      </c>
      <c r="J34" t="e">
        <f>'B. Law Enforcement Management'!I14</f>
        <v>#N/A</v>
      </c>
    </row>
    <row r="35" spans="1:10" x14ac:dyDescent="0.3">
      <c r="A35" s="108">
        <f>Introduction!C$5</f>
        <v>0</v>
      </c>
      <c r="B35" s="110">
        <f>Introduction!C$6</f>
        <v>0</v>
      </c>
      <c r="C35" s="108">
        <f>Introduction!C$7</f>
        <v>0</v>
      </c>
      <c r="D35" s="108">
        <f>Introduction!C$8</f>
        <v>0</v>
      </c>
      <c r="E35" t="s">
        <v>90</v>
      </c>
      <c r="F35" t="s">
        <v>81</v>
      </c>
      <c r="G35" t="str">
        <f>'B. Law Enforcement Management'!C17</f>
        <v>Are canine units used to support law enforcement at the site, and how effective are they? Consider:</v>
      </c>
      <c r="H35" s="109" t="b">
        <f>'B. Law Enforcement Management'!F17</f>
        <v>1</v>
      </c>
      <c r="I35">
        <f>'B. Law Enforcement Management'!H15</f>
        <v>0</v>
      </c>
      <c r="J35" t="e">
        <f>'B. Law Enforcement Management'!I15</f>
        <v>#N/A</v>
      </c>
    </row>
    <row r="36" spans="1:10" x14ac:dyDescent="0.3">
      <c r="A36" s="108">
        <f>Introduction!C$5</f>
        <v>0</v>
      </c>
      <c r="B36" s="110">
        <f>Introduction!C$6</f>
        <v>0</v>
      </c>
      <c r="C36" s="108">
        <f>Introduction!C$7</f>
        <v>0</v>
      </c>
      <c r="D36" s="108">
        <f>Introduction!C$8</f>
        <v>0</v>
      </c>
      <c r="E36" t="s">
        <v>90</v>
      </c>
      <c r="F36" t="s">
        <v>78</v>
      </c>
      <c r="G36" t="str">
        <f>'B. Law Enforcement Management'!C18</f>
        <v>Does the site have adequate systems for collecting and analysing law enforcement monitoring data? Consider:</v>
      </c>
      <c r="H36" s="109" t="b">
        <f>'B. Law Enforcement Management'!F18</f>
        <v>1</v>
      </c>
      <c r="I36">
        <f>'B. Law Enforcement Management'!H18</f>
        <v>0</v>
      </c>
      <c r="J36" t="e">
        <f>'B. Law Enforcement Management'!I18</f>
        <v>#N/A</v>
      </c>
    </row>
    <row r="37" spans="1:10" x14ac:dyDescent="0.3">
      <c r="A37" s="108">
        <f>Introduction!C$5</f>
        <v>0</v>
      </c>
      <c r="B37" s="110">
        <f>Introduction!C$6</f>
        <v>0</v>
      </c>
      <c r="C37" s="108">
        <f>Introduction!C$7</f>
        <v>0</v>
      </c>
      <c r="D37" s="108">
        <f>Introduction!C$8</f>
        <v>0</v>
      </c>
      <c r="E37" t="s">
        <v>90</v>
      </c>
      <c r="F37" t="s">
        <v>78</v>
      </c>
      <c r="G37" t="str">
        <f>'B. Law Enforcement Management'!C19</f>
        <v>How well does the site use law enforcement monitoring information in its law enforcement strategies and tactics? Consider:</v>
      </c>
      <c r="H37" s="109" t="b">
        <f>'B. Law Enforcement Management'!F19</f>
        <v>1</v>
      </c>
      <c r="I37">
        <f>'B. Law Enforcement Management'!H19</f>
        <v>0</v>
      </c>
      <c r="J37" t="e">
        <f>'B. Law Enforcement Management'!I19</f>
        <v>#N/A</v>
      </c>
    </row>
    <row r="38" spans="1:10" x14ac:dyDescent="0.3">
      <c r="A38" s="108">
        <f>Introduction!C$5</f>
        <v>0</v>
      </c>
      <c r="B38" s="110">
        <f>Introduction!C$6</f>
        <v>0</v>
      </c>
      <c r="C38" s="108">
        <f>Introduction!C$7</f>
        <v>0</v>
      </c>
      <c r="D38" s="108">
        <f>Introduction!C$8</f>
        <v>0</v>
      </c>
      <c r="E38" t="s">
        <v>92</v>
      </c>
      <c r="F38" t="s">
        <v>23</v>
      </c>
      <c r="G38" t="str">
        <f>'C. Intelligence &amp; Investigation'!C4</f>
        <v>Does the site have sufficient Intelligence &amp; Investigations staff? Consider:</v>
      </c>
      <c r="H38" s="109" t="b">
        <f>'C. Intelligence &amp; Investigation'!F4</f>
        <v>1</v>
      </c>
      <c r="I38">
        <f>'C. Intelligence &amp; Investigation'!H4</f>
        <v>0</v>
      </c>
      <c r="J38" t="e">
        <f>'C. Intelligence &amp; Investigation'!I4</f>
        <v>#N/A</v>
      </c>
    </row>
    <row r="39" spans="1:10" x14ac:dyDescent="0.3">
      <c r="A39" s="108">
        <f>Introduction!C$5</f>
        <v>0</v>
      </c>
      <c r="B39" s="110">
        <f>Introduction!C$6</f>
        <v>0</v>
      </c>
      <c r="C39" s="108">
        <f>Introduction!C$7</f>
        <v>0</v>
      </c>
      <c r="D39" s="108">
        <f>Introduction!C$8</f>
        <v>0</v>
      </c>
      <c r="E39" t="s">
        <v>92</v>
      </c>
      <c r="F39" t="s">
        <v>23</v>
      </c>
      <c r="G39" t="str">
        <f>'C. Intelligence &amp; Investigation'!C5</f>
        <v>Do the site's Intelligence &amp; Investigations staff have adequate experience and and training? Consider:</v>
      </c>
      <c r="H39" s="109" t="b">
        <f>'C. Intelligence &amp; Investigation'!F5</f>
        <v>1</v>
      </c>
      <c r="I39">
        <f>'C. Intelligence &amp; Investigation'!H5</f>
        <v>0</v>
      </c>
      <c r="J39" t="e">
        <f>'C. Intelligence &amp; Investigation'!I5</f>
        <v>#N/A</v>
      </c>
    </row>
    <row r="40" spans="1:10" x14ac:dyDescent="0.3">
      <c r="A40" s="108">
        <f>Introduction!C$5</f>
        <v>0</v>
      </c>
      <c r="B40" s="110">
        <f>Introduction!C$6</f>
        <v>0</v>
      </c>
      <c r="C40" s="108">
        <f>Introduction!C$7</f>
        <v>0</v>
      </c>
      <c r="D40" s="108">
        <f>Introduction!C$8</f>
        <v>0</v>
      </c>
      <c r="E40" t="s">
        <v>92</v>
      </c>
      <c r="F40" t="s">
        <v>23</v>
      </c>
      <c r="G40" t="str">
        <f>'C. Intelligence &amp; Investigation'!C6</f>
        <v>How adequate are the site’s Intelligence &amp; Investigations  equipment and resources? Consider:</v>
      </c>
      <c r="H40" s="109" t="b">
        <f>'C. Intelligence &amp; Investigation'!F6</f>
        <v>1</v>
      </c>
      <c r="I40">
        <f>'C. Intelligence &amp; Investigation'!H6</f>
        <v>0</v>
      </c>
      <c r="J40" t="e">
        <f>'C. Intelligence &amp; Investigation'!I6</f>
        <v>#N/A</v>
      </c>
    </row>
    <row r="41" spans="1:10" x14ac:dyDescent="0.3">
      <c r="A41" s="108">
        <f>Introduction!C$5</f>
        <v>0</v>
      </c>
      <c r="B41" s="110">
        <f>Introduction!C$6</f>
        <v>0</v>
      </c>
      <c r="C41" s="108">
        <f>Introduction!C$7</f>
        <v>0</v>
      </c>
      <c r="D41" s="108">
        <f>Introduction!C$8</f>
        <v>0</v>
      </c>
      <c r="E41" t="s">
        <v>92</v>
      </c>
      <c r="F41" t="s">
        <v>23</v>
      </c>
      <c r="G41" t="str">
        <f>'C. Intelligence &amp; Investigation'!C7</f>
        <v>Is there effective collaboration with other intelligence &amp; investigations agencies? Consider:</v>
      </c>
      <c r="H41" s="109" t="b">
        <f>'C. Intelligence &amp; Investigation'!F7</f>
        <v>1</v>
      </c>
      <c r="I41">
        <f>'C. Intelligence &amp; Investigation'!H7</f>
        <v>0</v>
      </c>
      <c r="J41" t="e">
        <f>'C. Intelligence &amp; Investigation'!I7</f>
        <v>#N/A</v>
      </c>
    </row>
    <row r="42" spans="1:10" x14ac:dyDescent="0.3">
      <c r="A42" s="108">
        <f>Introduction!C$5</f>
        <v>0</v>
      </c>
      <c r="B42" s="110">
        <f>Introduction!C$6</f>
        <v>0</v>
      </c>
      <c r="C42" s="108">
        <f>Introduction!C$7</f>
        <v>0</v>
      </c>
      <c r="D42" s="108">
        <f>Introduction!C$8</f>
        <v>0</v>
      </c>
      <c r="E42" t="s">
        <v>92</v>
      </c>
      <c r="F42" t="s">
        <v>24</v>
      </c>
      <c r="G42" t="str">
        <f>'C. Intelligence &amp; Investigation'!C8</f>
        <v>Does the site have an appropriate and effective informer network? Consider:</v>
      </c>
      <c r="H42" s="109" t="b">
        <f>'C. Intelligence &amp; Investigation'!F8</f>
        <v>1</v>
      </c>
      <c r="I42">
        <f>'C. Intelligence &amp; Investigation'!H8</f>
        <v>0</v>
      </c>
      <c r="J42" t="e">
        <f>'C. Intelligence &amp; Investigation'!I8</f>
        <v>#N/A</v>
      </c>
    </row>
    <row r="43" spans="1:10" x14ac:dyDescent="0.3">
      <c r="A43" s="108">
        <f>Introduction!C$5</f>
        <v>0</v>
      </c>
      <c r="B43" s="110">
        <f>Introduction!C$6</f>
        <v>0</v>
      </c>
      <c r="C43" s="108">
        <f>Introduction!C$7</f>
        <v>0</v>
      </c>
      <c r="D43" s="108">
        <f>Introduction!C$8</f>
        <v>0</v>
      </c>
      <c r="E43" t="s">
        <v>92</v>
      </c>
      <c r="F43" t="s">
        <v>24</v>
      </c>
      <c r="G43" t="str">
        <f>'C. Intelligence &amp; Investigation'!C9</f>
        <v>Is the site able to provide adequate informer rewards? Consider:</v>
      </c>
      <c r="H43" s="109" t="b">
        <f>'C. Intelligence &amp; Investigation'!F9</f>
        <v>1</v>
      </c>
      <c r="I43">
        <f>'C. Intelligence &amp; Investigation'!H9</f>
        <v>0</v>
      </c>
      <c r="J43" t="e">
        <f>'C. Intelligence &amp; Investigation'!I9</f>
        <v>#N/A</v>
      </c>
    </row>
    <row r="44" spans="1:10" x14ac:dyDescent="0.3">
      <c r="A44" s="108">
        <f>Introduction!C$5</f>
        <v>0</v>
      </c>
      <c r="B44" s="110">
        <f>Introduction!C$6</f>
        <v>0</v>
      </c>
      <c r="C44" s="108">
        <f>Introduction!C$7</f>
        <v>0</v>
      </c>
      <c r="D44" s="108">
        <f>Introduction!C$8</f>
        <v>0</v>
      </c>
      <c r="E44" t="s">
        <v>92</v>
      </c>
      <c r="F44" t="s">
        <v>24</v>
      </c>
      <c r="G44" t="str">
        <f>'C. Intelligence &amp; Investigation'!C10</f>
        <v>How well can the site use electronic intelligence information? Consider:</v>
      </c>
      <c r="H44" s="109" t="b">
        <f>'C. Intelligence &amp; Investigation'!F10</f>
        <v>1</v>
      </c>
      <c r="I44">
        <f>'C. Intelligence &amp; Investigation'!H10</f>
        <v>0</v>
      </c>
      <c r="J44" t="e">
        <f>'C. Intelligence &amp; Investigation'!I10</f>
        <v>#N/A</v>
      </c>
    </row>
    <row r="45" spans="1:10" x14ac:dyDescent="0.3">
      <c r="A45" s="108">
        <f>Introduction!C$5</f>
        <v>0</v>
      </c>
      <c r="B45" s="110">
        <f>Introduction!C$6</f>
        <v>0</v>
      </c>
      <c r="C45" s="108">
        <f>Introduction!C$7</f>
        <v>0</v>
      </c>
      <c r="D45" s="108">
        <f>Introduction!C$8</f>
        <v>0</v>
      </c>
      <c r="E45" t="s">
        <v>92</v>
      </c>
      <c r="F45" t="s">
        <v>9</v>
      </c>
      <c r="G45" t="str">
        <f>'C. Intelligence &amp; Investigation'!C11</f>
        <v>How well does the site store and analyse intelligence data? Consider:</v>
      </c>
      <c r="H45" s="109" t="b">
        <f>'C. Intelligence &amp; Investigation'!F11</f>
        <v>1</v>
      </c>
      <c r="I45">
        <f>'C. Intelligence &amp; Investigation'!H11</f>
        <v>0</v>
      </c>
      <c r="J45" t="e">
        <f>'C. Intelligence &amp; Investigation'!I11</f>
        <v>#N/A</v>
      </c>
    </row>
    <row r="46" spans="1:10" x14ac:dyDescent="0.3">
      <c r="A46" s="108">
        <f>Introduction!C$5</f>
        <v>0</v>
      </c>
      <c r="B46" s="110">
        <f>Introduction!C$6</f>
        <v>0</v>
      </c>
      <c r="C46" s="108">
        <f>Introduction!C$7</f>
        <v>0</v>
      </c>
      <c r="D46" s="108">
        <f>Introduction!C$8</f>
        <v>0</v>
      </c>
      <c r="E46" t="s">
        <v>92</v>
      </c>
      <c r="F46" t="s">
        <v>9</v>
      </c>
      <c r="G46" t="str">
        <f>'C. Intelligence &amp; Investigation'!C12</f>
        <v>How well does the site use intelligence information in law enforcement operations? Consider:</v>
      </c>
      <c r="H46" s="109" t="b">
        <f>'C. Intelligence &amp; Investigation'!F12</f>
        <v>1</v>
      </c>
      <c r="I46">
        <f>'C. Intelligence &amp; Investigation'!H12</f>
        <v>0</v>
      </c>
      <c r="J46" t="e">
        <f>'C. Intelligence &amp; Investigation'!I12</f>
        <v>#N/A</v>
      </c>
    </row>
    <row r="47" spans="1:10" x14ac:dyDescent="0.3">
      <c r="A47" s="108">
        <f>Introduction!C$5</f>
        <v>0</v>
      </c>
      <c r="B47" s="110">
        <f>Introduction!C$6</f>
        <v>0</v>
      </c>
      <c r="C47" s="108">
        <f>Introduction!C$7</f>
        <v>0</v>
      </c>
      <c r="D47" s="108">
        <f>Introduction!C$8</f>
        <v>0</v>
      </c>
      <c r="E47" t="s">
        <v>92</v>
      </c>
      <c r="F47" t="s">
        <v>26</v>
      </c>
      <c r="G47" t="str">
        <f>'C. Intelligence &amp; Investigation'!C13</f>
        <v>Is the site able to adequately manage crime scenes? Consider:</v>
      </c>
      <c r="H47" s="109" t="b">
        <f>'C. Intelligence &amp; Investigation'!F13</f>
        <v>1</v>
      </c>
      <c r="I47">
        <f>'C. Intelligence &amp; Investigation'!H13</f>
        <v>0</v>
      </c>
      <c r="J47" t="e">
        <f>'C. Intelligence &amp; Investigation'!I13</f>
        <v>#N/A</v>
      </c>
    </row>
    <row r="48" spans="1:10" x14ac:dyDescent="0.3">
      <c r="A48" s="108">
        <f>Introduction!C$5</f>
        <v>0</v>
      </c>
      <c r="B48" s="110">
        <f>Introduction!C$6</f>
        <v>0</v>
      </c>
      <c r="C48" s="108">
        <f>Introduction!C$7</f>
        <v>0</v>
      </c>
      <c r="D48" s="108">
        <f>Introduction!C$8</f>
        <v>0</v>
      </c>
      <c r="E48" t="s">
        <v>92</v>
      </c>
      <c r="F48" t="s">
        <v>26</v>
      </c>
      <c r="G48" t="str">
        <f>'C. Intelligence &amp; Investigation'!C14</f>
        <v>Is the site able to adequately collect and manage evidence? Consider:</v>
      </c>
      <c r="H48" s="109" t="b">
        <f>'C. Intelligence &amp; Investigation'!F14</f>
        <v>1</v>
      </c>
      <c r="I48">
        <f>'C. Intelligence &amp; Investigation'!H14</f>
        <v>0</v>
      </c>
      <c r="J48" t="e">
        <f>'C. Intelligence &amp; Investigation'!I14</f>
        <v>#N/A</v>
      </c>
    </row>
    <row r="49" spans="1:10" x14ac:dyDescent="0.3">
      <c r="A49" s="108">
        <f>Introduction!C$5</f>
        <v>0</v>
      </c>
      <c r="B49" s="110">
        <f>Introduction!C$6</f>
        <v>0</v>
      </c>
      <c r="C49" s="108">
        <f>Introduction!C$7</f>
        <v>0</v>
      </c>
      <c r="D49" s="108">
        <f>Introduction!C$8</f>
        <v>0</v>
      </c>
      <c r="E49" t="s">
        <v>92</v>
      </c>
      <c r="F49" t="s">
        <v>25</v>
      </c>
      <c r="G49" t="str">
        <f>'C. Intelligence &amp; Investigation'!C15</f>
        <v>How well does the site engage in or support wildlife crime case preparation? Consider:</v>
      </c>
      <c r="H49" s="109" t="b">
        <f>'C. Intelligence &amp; Investigation'!F15</f>
        <v>1</v>
      </c>
      <c r="I49">
        <f>'C. Intelligence &amp; Investigation'!H15</f>
        <v>0</v>
      </c>
      <c r="J49" t="e">
        <f>'C. Intelligence &amp; Investigation'!I15</f>
        <v>#N/A</v>
      </c>
    </row>
    <row r="50" spans="1:10" x14ac:dyDescent="0.3">
      <c r="A50" s="108">
        <f>Introduction!C$5</f>
        <v>0</v>
      </c>
      <c r="B50" s="110">
        <f>Introduction!C$6</f>
        <v>0</v>
      </c>
      <c r="C50" s="108">
        <f>Introduction!C$7</f>
        <v>0</v>
      </c>
      <c r="D50" s="108">
        <f>Introduction!C$8</f>
        <v>0</v>
      </c>
      <c r="E50" t="s">
        <v>92</v>
      </c>
      <c r="F50" t="s">
        <v>25</v>
      </c>
      <c r="G50" t="str">
        <f>'C. Intelligence &amp; Investigation'!C16</f>
        <v>How well does the site engage in or support wildlife crime prosecutions? Consider:</v>
      </c>
      <c r="H50" s="109" t="b">
        <f>'C. Intelligence &amp; Investigation'!F16</f>
        <v>1</v>
      </c>
      <c r="I50">
        <f>'C. Intelligence &amp; Investigation'!H16</f>
        <v>0</v>
      </c>
      <c r="J50" t="e">
        <f>'C. Intelligence &amp; Investigation'!I16</f>
        <v>#N/A</v>
      </c>
    </row>
    <row r="51" spans="1:10" x14ac:dyDescent="0.3">
      <c r="A51" s="108">
        <f>Introduction!C$5</f>
        <v>0</v>
      </c>
      <c r="B51" s="110">
        <f>Introduction!C$6</f>
        <v>0</v>
      </c>
      <c r="C51" s="108">
        <f>Introduction!C$7</f>
        <v>0</v>
      </c>
      <c r="D51" s="108">
        <f>Introduction!C$8</f>
        <v>0</v>
      </c>
      <c r="E51" t="s">
        <v>92</v>
      </c>
      <c r="F51" t="s">
        <v>25</v>
      </c>
      <c r="G51" t="str">
        <f>'C. Intelligence &amp; Investigation'!C17</f>
        <v>How well does the site monitor the progress of wildlife crime cases? Consider:</v>
      </c>
      <c r="H51" s="109" t="b">
        <f>'C. Intelligence &amp; Investigation'!F17</f>
        <v>1</v>
      </c>
      <c r="I51">
        <f>'C. Intelligence &amp; Investigation'!H17</f>
        <v>0</v>
      </c>
      <c r="J51" t="e">
        <f>'C. Intelligence &amp; Investigation'!I17</f>
        <v>#N/A</v>
      </c>
    </row>
    <row r="52" spans="1:10" x14ac:dyDescent="0.3">
      <c r="A52" s="108">
        <f>Introduction!C$5</f>
        <v>0</v>
      </c>
      <c r="B52" s="110">
        <f>Introduction!C$6</f>
        <v>0</v>
      </c>
      <c r="C52" s="108">
        <f>Introduction!C$7</f>
        <v>0</v>
      </c>
      <c r="D52" s="108">
        <f>Introduction!C$8</f>
        <v>0</v>
      </c>
      <c r="E52" t="s">
        <v>91</v>
      </c>
      <c r="F52" t="s">
        <v>27</v>
      </c>
      <c r="G52" t="str">
        <f>'D. Stakeholder Participation'!C4</f>
        <v>How effective is communication between the site and its neighboring communities? Consider:</v>
      </c>
      <c r="H52" s="109" t="b">
        <f>'D. Stakeholder Participation'!F4</f>
        <v>1</v>
      </c>
      <c r="I52">
        <f>'D. Stakeholder Participation'!H4</f>
        <v>0</v>
      </c>
      <c r="J52" t="e">
        <f>'D. Stakeholder Participation'!I4</f>
        <v>#N/A</v>
      </c>
    </row>
    <row r="53" spans="1:10" x14ac:dyDescent="0.3">
      <c r="A53" s="108">
        <f>Introduction!C$5</f>
        <v>0</v>
      </c>
      <c r="B53" s="110">
        <f>Introduction!C$6</f>
        <v>0</v>
      </c>
      <c r="C53" s="108">
        <f>Introduction!C$7</f>
        <v>0</v>
      </c>
      <c r="D53" s="108">
        <f>Introduction!C$8</f>
        <v>0</v>
      </c>
      <c r="E53" t="s">
        <v>91</v>
      </c>
      <c r="F53" t="s">
        <v>27</v>
      </c>
      <c r="G53" t="e">
        <f>'D. Stakeholder Participation'!#REF!</f>
        <v>#REF!</v>
      </c>
      <c r="H53" s="109" t="e">
        <f>'D. Stakeholder Participation'!#REF!</f>
        <v>#REF!</v>
      </c>
      <c r="I53" t="e">
        <f>'D. Stakeholder Participation'!#REF!</f>
        <v>#REF!</v>
      </c>
      <c r="J53" t="e">
        <f>'D. Stakeholder Participation'!#REF!</f>
        <v>#REF!</v>
      </c>
    </row>
    <row r="54" spans="1:10" x14ac:dyDescent="0.3">
      <c r="A54" s="108">
        <f>Introduction!C$5</f>
        <v>0</v>
      </c>
      <c r="B54" s="110">
        <f>Introduction!C$6</f>
        <v>0</v>
      </c>
      <c r="C54" s="108">
        <f>Introduction!C$7</f>
        <v>0</v>
      </c>
      <c r="D54" s="108">
        <f>Introduction!C$8</f>
        <v>0</v>
      </c>
      <c r="E54" t="s">
        <v>91</v>
      </c>
      <c r="F54" t="s">
        <v>60</v>
      </c>
      <c r="G54" t="str">
        <f>'D. Stakeholder Participation'!C5</f>
        <v>Do the site's neighbouring communities participate in law enforcement patrols? Consider:</v>
      </c>
      <c r="H54" s="109" t="b">
        <f>'D. Stakeholder Participation'!F5</f>
        <v>1</v>
      </c>
      <c r="I54">
        <f>'D. Stakeholder Participation'!H5</f>
        <v>0</v>
      </c>
      <c r="J54" t="e">
        <f>'D. Stakeholder Participation'!I5</f>
        <v>#N/A</v>
      </c>
    </row>
    <row r="55" spans="1:10" x14ac:dyDescent="0.3">
      <c r="A55" s="108">
        <f>Introduction!C$5</f>
        <v>0</v>
      </c>
      <c r="B55" s="110">
        <f>Introduction!C$6</f>
        <v>0</v>
      </c>
      <c r="C55" s="108">
        <f>Introduction!C$7</f>
        <v>0</v>
      </c>
      <c r="D55" s="108">
        <f>Introduction!C$8</f>
        <v>0</v>
      </c>
      <c r="E55" t="s">
        <v>91</v>
      </c>
      <c r="F55" t="s">
        <v>60</v>
      </c>
      <c r="G55" t="str">
        <f>'D. Stakeholder Participation'!C6</f>
        <v>Do the site's neighboring communities participate in law enforcement intelligence gathering? Consider:</v>
      </c>
      <c r="H55" s="109" t="b">
        <f>'D. Stakeholder Participation'!F6</f>
        <v>1</v>
      </c>
      <c r="I55">
        <f>'D. Stakeholder Participation'!H6</f>
        <v>0</v>
      </c>
      <c r="J55" t="e">
        <f>'D. Stakeholder Participation'!I6</f>
        <v>#N/A</v>
      </c>
    </row>
    <row r="56" spans="1:10" x14ac:dyDescent="0.3">
      <c r="A56" s="108">
        <f>Introduction!C$5</f>
        <v>0</v>
      </c>
      <c r="B56" s="110">
        <f>Introduction!C$6</f>
        <v>0</v>
      </c>
      <c r="C56" s="108">
        <f>Introduction!C$7</f>
        <v>0</v>
      </c>
      <c r="D56" s="108">
        <f>Introduction!C$8</f>
        <v>0</v>
      </c>
      <c r="E56" t="s">
        <v>91</v>
      </c>
      <c r="F56" t="s">
        <v>20</v>
      </c>
      <c r="G56" t="str">
        <f>'D. Stakeholder Participation'!C7</f>
        <v>Has the site established adequate human-wildlife conflict mitigation measures? Consider:</v>
      </c>
      <c r="H56" s="109" t="b">
        <f>'D. Stakeholder Participation'!F7</f>
        <v>1</v>
      </c>
      <c r="I56">
        <f>'D. Stakeholder Participation'!H7</f>
        <v>0</v>
      </c>
      <c r="J56" t="e">
        <f>'D. Stakeholder Participation'!I7</f>
        <v>#N/A</v>
      </c>
    </row>
    <row r="57" spans="1:10" x14ac:dyDescent="0.3">
      <c r="A57" s="108">
        <f>Introduction!C$5</f>
        <v>0</v>
      </c>
      <c r="B57" s="110">
        <f>Introduction!C$6</f>
        <v>0</v>
      </c>
      <c r="C57" s="108">
        <f>Introduction!C$7</f>
        <v>0</v>
      </c>
      <c r="D57" s="108">
        <f>Introduction!C$8</f>
        <v>0</v>
      </c>
      <c r="E57" t="s">
        <v>91</v>
      </c>
      <c r="F57" t="s">
        <v>8</v>
      </c>
      <c r="G57" t="str">
        <f>'D. Stakeholder Participation'!C9</f>
        <v>Does the site provide any other community incentives? Consider:</v>
      </c>
      <c r="H57" s="109" t="b">
        <f>'D. Stakeholder Participation'!F9</f>
        <v>1</v>
      </c>
      <c r="I57">
        <f>'D. Stakeholder Participation'!H9</f>
        <v>0</v>
      </c>
      <c r="J57" t="e">
        <f>'D. Stakeholder Participation'!I9</f>
        <v>#N/A</v>
      </c>
    </row>
    <row r="58" spans="1:10" x14ac:dyDescent="0.3">
      <c r="A58" s="108">
        <f>Introduction!C$5</f>
        <v>0</v>
      </c>
      <c r="B58" s="110">
        <f>Introduction!C$6</f>
        <v>0</v>
      </c>
      <c r="C58" s="108">
        <f>Introduction!C$7</f>
        <v>0</v>
      </c>
      <c r="D58" s="108">
        <f>Introduction!C$8</f>
        <v>0</v>
      </c>
      <c r="E58" t="s">
        <v>91</v>
      </c>
      <c r="F58" t="s">
        <v>8</v>
      </c>
      <c r="G58" t="e">
        <f>'D. Stakeholder Participation'!#REF!</f>
        <v>#REF!</v>
      </c>
      <c r="H58" s="109" t="e">
        <f>'D. Stakeholder Participation'!#REF!</f>
        <v>#REF!</v>
      </c>
      <c r="I58" t="e">
        <f>'D. Stakeholder Participation'!#REF!</f>
        <v>#REF!</v>
      </c>
      <c r="J58" t="e">
        <f>'D. Stakeholder Participation'!#REF!</f>
        <v>#REF!</v>
      </c>
    </row>
    <row r="59" spans="1:10" x14ac:dyDescent="0.3">
      <c r="H59" s="108"/>
    </row>
  </sheetData>
  <sheetProtection algorithmName="SHA-512" hashValue="/qvFwsHMgwRGauOLfwsB9Rn1gulCAyLo3a44A3phrHZfYCipBi5TlbhFnID7IH43DnnJcoiii64MwYB/BWP69g==" saltValue="qMZqfxWnSH0Ygxu3X2h0DA==" spinCount="100000" sheet="1" objects="1" scenarios="1"/>
  <pageMargins left="0.7" right="0.7" top="0.75" bottom="0.75" header="0.3" footer="0.3"/>
  <pageSetup paperSize="9" orientation="portrait" horizontalDpi="4294967293" verticalDpi="0"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E14"/>
  <sheetViews>
    <sheetView workbookViewId="0">
      <selection activeCell="A6" sqref="A6"/>
    </sheetView>
  </sheetViews>
  <sheetFormatPr defaultColWidth="8.6640625" defaultRowHeight="14.4" x14ac:dyDescent="0.3"/>
  <cols>
    <col min="1" max="2" width="10.6640625" customWidth="1"/>
    <col min="3" max="3" width="11" customWidth="1"/>
    <col min="4" max="4" width="9.44140625" customWidth="1"/>
    <col min="5" max="5" width="20.6640625" customWidth="1"/>
    <col min="6" max="6" width="49" customWidth="1"/>
  </cols>
  <sheetData>
    <row r="1" spans="1:5" x14ac:dyDescent="0.3">
      <c r="A1" t="s">
        <v>94</v>
      </c>
      <c r="B1">
        <v>4</v>
      </c>
    </row>
    <row r="2" spans="1:5" ht="13.2" customHeight="1" x14ac:dyDescent="0.3">
      <c r="A2" t="s">
        <v>95</v>
      </c>
      <c r="B2">
        <v>3</v>
      </c>
      <c r="E2" s="81"/>
    </row>
    <row r="3" spans="1:5" x14ac:dyDescent="0.3">
      <c r="A3" t="s">
        <v>96</v>
      </c>
      <c r="B3">
        <v>2</v>
      </c>
    </row>
    <row r="4" spans="1:5" x14ac:dyDescent="0.3">
      <c r="A4" t="s">
        <v>97</v>
      </c>
      <c r="B4">
        <v>1</v>
      </c>
    </row>
    <row r="6" spans="1:5" ht="18" x14ac:dyDescent="0.3">
      <c r="A6" s="178" t="s">
        <v>191</v>
      </c>
    </row>
    <row r="11" spans="1:5" ht="64.5" customHeight="1" x14ac:dyDescent="0.3"/>
    <row r="12" spans="1:5" ht="64.5" customHeight="1" x14ac:dyDescent="0.3"/>
    <row r="13" spans="1:5" ht="64.5" customHeight="1" x14ac:dyDescent="0.3"/>
    <row r="14" spans="1:5" ht="64.5" customHeight="1" x14ac:dyDescent="0.3"/>
  </sheetData>
  <pageMargins left="0.7" right="0.7" top="0.75" bottom="0.75" header="0.3" footer="0.3"/>
  <pageSetup paperSize="9" orientation="portrait" horizontalDpi="4294967293" verticalDpi="12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7</vt:i4>
      </vt:variant>
    </vt:vector>
  </HeadingPairs>
  <TitlesOfParts>
    <vt:vector size="16" baseType="lpstr">
      <vt:lpstr>Introduction</vt:lpstr>
      <vt:lpstr>A. Law Enforcement Patrols</vt:lpstr>
      <vt:lpstr>B. Law Enforcement Management</vt:lpstr>
      <vt:lpstr>C. Intelligence &amp; Investigation</vt:lpstr>
      <vt:lpstr>D. Stakeholder Participation</vt:lpstr>
      <vt:lpstr>Dashboard</vt:lpstr>
      <vt:lpstr>Radar Charts</vt:lpstr>
      <vt:lpstr>MIKE Data Export</vt:lpstr>
      <vt:lpstr>Codes</vt:lpstr>
      <vt:lpstr>'A. Law Enforcement Patrols'!Print_Area</vt:lpstr>
      <vt:lpstr>'B. Law Enforcement Management'!Print_Area</vt:lpstr>
      <vt:lpstr>'C. Intelligence &amp; Investigation'!Print_Area</vt:lpstr>
      <vt:lpstr>'D. Stakeholder Participation'!Print_Area</vt:lpstr>
      <vt:lpstr>Dashboard!Print_Area</vt:lpstr>
      <vt:lpstr>'Radar Charts'!Print_Area</vt:lpstr>
      <vt:lpstr>Rating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 Malpas</dc:creator>
  <cp:lastModifiedBy>Rob Malpas</cp:lastModifiedBy>
  <cp:lastPrinted>2018-05-10T13:49:14Z</cp:lastPrinted>
  <dcterms:created xsi:type="dcterms:W3CDTF">2016-06-20T12:16:20Z</dcterms:created>
  <dcterms:modified xsi:type="dcterms:W3CDTF">2019-12-17T13:51:20Z</dcterms:modified>
</cp:coreProperties>
</file>